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Schachjugend M-V\Jugendversammlung 2026\"/>
    </mc:Choice>
  </mc:AlternateContent>
  <bookViews>
    <workbookView xWindow="0" yWindow="0" windowWidth="25200" windowHeight="11868" tabRatio="979"/>
  </bookViews>
  <sheets>
    <sheet name="ab 2026" sheetId="2" r:id="rId1"/>
    <sheet name="bis 2025" sheetId="1" r:id="rId2"/>
  </sheets>
  <definedNames>
    <definedName name="_xlnm._FilterDatabase" localSheetId="1">'bis 2025'!$A$1:$Y$28</definedName>
    <definedName name="_xlnm.Print_Area" localSheetId="1">'bis 2025'!$A$1:$Y$49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5" i="2" l="1"/>
  <c r="C46" i="2" s="1"/>
  <c r="C26" i="2"/>
  <c r="D45" i="2"/>
  <c r="C29" i="2"/>
  <c r="C32" i="2"/>
  <c r="C8" i="2"/>
  <c r="C7" i="2"/>
  <c r="E32" i="2"/>
  <c r="E29" i="2" s="1"/>
  <c r="D32" i="2"/>
  <c r="D29" i="2" s="1"/>
  <c r="E18" i="2"/>
  <c r="D18" i="2"/>
  <c r="C18" i="2"/>
  <c r="E11" i="2"/>
  <c r="D11" i="2"/>
  <c r="C11" i="2"/>
  <c r="E7" i="2"/>
  <c r="D7" i="2"/>
  <c r="D46" i="2" l="1"/>
  <c r="E45" i="2"/>
  <c r="E46" i="2" s="1"/>
  <c r="D44" i="1"/>
  <c r="D45" i="1" s="1"/>
  <c r="F44" i="1"/>
  <c r="Y31" i="1"/>
  <c r="X31" i="1"/>
  <c r="X28" i="1" s="1"/>
  <c r="W31" i="1"/>
  <c r="W28" i="1" s="1"/>
  <c r="V31" i="1"/>
  <c r="U31" i="1"/>
  <c r="T31" i="1"/>
  <c r="S31" i="1"/>
  <c r="S28" i="1" s="1"/>
  <c r="R31" i="1"/>
  <c r="Q31" i="1"/>
  <c r="P31" i="1"/>
  <c r="P28" i="1" s="1"/>
  <c r="P44" i="1" s="1"/>
  <c r="P45" i="1" s="1"/>
  <c r="O31" i="1"/>
  <c r="O28" i="1" s="1"/>
  <c r="N31" i="1"/>
  <c r="M31" i="1"/>
  <c r="L31" i="1"/>
  <c r="K31" i="1"/>
  <c r="K28" i="1" s="1"/>
  <c r="J31" i="1"/>
  <c r="I31" i="1"/>
  <c r="H31" i="1"/>
  <c r="H28" i="1" s="1"/>
  <c r="H44" i="1" s="1"/>
  <c r="H45" i="1" s="1"/>
  <c r="G31" i="1"/>
  <c r="G28" i="1" s="1"/>
  <c r="E31" i="1"/>
  <c r="D31" i="1"/>
  <c r="C31" i="1"/>
  <c r="Y28" i="1"/>
  <c r="V28" i="1"/>
  <c r="U28" i="1"/>
  <c r="T28" i="1"/>
  <c r="R28" i="1"/>
  <c r="Q28" i="1"/>
  <c r="N28" i="1"/>
  <c r="M28" i="1"/>
  <c r="L28" i="1"/>
  <c r="J28" i="1"/>
  <c r="I28" i="1"/>
  <c r="E28" i="1"/>
  <c r="D28" i="1"/>
  <c r="C28" i="1"/>
  <c r="Y18" i="1"/>
  <c r="X18" i="1"/>
  <c r="W18" i="1"/>
  <c r="V18" i="1"/>
  <c r="U18" i="1"/>
  <c r="T18" i="1"/>
  <c r="T44" i="1" s="1"/>
  <c r="T45" i="1" s="1"/>
  <c r="S18" i="1"/>
  <c r="R18" i="1"/>
  <c r="Q18" i="1"/>
  <c r="P18" i="1"/>
  <c r="O18" i="1"/>
  <c r="N18" i="1"/>
  <c r="M18" i="1"/>
  <c r="L18" i="1"/>
  <c r="L44" i="1" s="1"/>
  <c r="L45" i="1" s="1"/>
  <c r="K18" i="1"/>
  <c r="J18" i="1"/>
  <c r="I18" i="1"/>
  <c r="H18" i="1"/>
  <c r="G18" i="1"/>
  <c r="E18" i="1"/>
  <c r="D18" i="1"/>
  <c r="C18" i="1"/>
  <c r="X11" i="1"/>
  <c r="X44" i="1" s="1"/>
  <c r="X45" i="1" s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E11" i="1"/>
  <c r="D11" i="1"/>
  <c r="C11" i="1"/>
  <c r="Y7" i="1"/>
  <c r="Y44" i="1" s="1"/>
  <c r="Y45" i="1" s="1"/>
  <c r="X7" i="1"/>
  <c r="W7" i="1"/>
  <c r="V7" i="1"/>
  <c r="V44" i="1" s="1"/>
  <c r="V45" i="1" s="1"/>
  <c r="U7" i="1"/>
  <c r="U44" i="1" s="1"/>
  <c r="U45" i="1" s="1"/>
  <c r="T7" i="1"/>
  <c r="S7" i="1"/>
  <c r="R7" i="1"/>
  <c r="R44" i="1" s="1"/>
  <c r="R45" i="1" s="1"/>
  <c r="Q7" i="1"/>
  <c r="Q44" i="1" s="1"/>
  <c r="Q45" i="1" s="1"/>
  <c r="P7" i="1"/>
  <c r="O7" i="1"/>
  <c r="N7" i="1"/>
  <c r="N44" i="1" s="1"/>
  <c r="N45" i="1" s="1"/>
  <c r="M7" i="1"/>
  <c r="M44" i="1" s="1"/>
  <c r="M45" i="1" s="1"/>
  <c r="L7" i="1"/>
  <c r="K7" i="1"/>
  <c r="J7" i="1"/>
  <c r="J44" i="1" s="1"/>
  <c r="J45" i="1" s="1"/>
  <c r="I7" i="1"/>
  <c r="I44" i="1" s="1"/>
  <c r="I45" i="1" s="1"/>
  <c r="H7" i="1"/>
  <c r="G7" i="1"/>
  <c r="E7" i="1"/>
  <c r="E44" i="1" s="1"/>
  <c r="E45" i="1" s="1"/>
  <c r="D7" i="1"/>
  <c r="C7" i="1"/>
  <c r="C44" i="1" l="1"/>
  <c r="C45" i="1" s="1"/>
  <c r="K44" i="1"/>
  <c r="K45" i="1" s="1"/>
  <c r="S44" i="1"/>
  <c r="S45" i="1" s="1"/>
  <c r="O44" i="1"/>
  <c r="O45" i="1" s="1"/>
  <c r="G44" i="1"/>
  <c r="G45" i="1" s="1"/>
  <c r="W44" i="1"/>
  <c r="W45" i="1" s="1"/>
</calcChain>
</file>

<file path=xl/sharedStrings.xml><?xml version="1.0" encoding="utf-8"?>
<sst xmlns="http://schemas.openxmlformats.org/spreadsheetml/2006/main" count="209" uniqueCount="117">
  <si>
    <t>Finanzplan der Schachjugend Mecklenburg-Vorpommern</t>
  </si>
  <si>
    <t>NR</t>
  </si>
  <si>
    <t>POSITION</t>
  </si>
  <si>
    <t>PLAN 2026</t>
  </si>
  <si>
    <t>IST 2025</t>
  </si>
  <si>
    <t>PLAN 2025</t>
  </si>
  <si>
    <t>IST 2024</t>
  </si>
  <si>
    <t>PLAN 2024</t>
  </si>
  <si>
    <t>IST 2023</t>
  </si>
  <si>
    <t>PLAN 2023</t>
  </si>
  <si>
    <t>IST 2022</t>
  </si>
  <si>
    <t>PLAN 2022</t>
  </si>
  <si>
    <t>IST 2021</t>
  </si>
  <si>
    <t>PLAN 2021</t>
  </si>
  <si>
    <t>IST 2020</t>
  </si>
  <si>
    <t>PLAN 2020</t>
  </si>
  <si>
    <t>IST 2019</t>
  </si>
  <si>
    <t>PLAN 2019</t>
  </si>
  <si>
    <t>IST 2018</t>
  </si>
  <si>
    <t>PLAN 2018</t>
  </si>
  <si>
    <t>IST 2017</t>
  </si>
  <si>
    <t>PLAN 2017</t>
  </si>
  <si>
    <t>IST 2016</t>
  </si>
  <si>
    <t>PLAN 2016</t>
  </si>
  <si>
    <t>IST 2015</t>
  </si>
  <si>
    <t>PLAN 2015</t>
  </si>
  <si>
    <t>0.1</t>
  </si>
  <si>
    <t>Kontostand am 01.01.</t>
  </si>
  <si>
    <t>0.2</t>
  </si>
  <si>
    <t>Bildung der Rücklage ***</t>
  </si>
  <si>
    <t>1.</t>
  </si>
  <si>
    <t>Zuwendungen für das Jahr</t>
  </si>
  <si>
    <t>1.1</t>
  </si>
  <si>
    <t xml:space="preserve">   vom LSV M-V</t>
  </si>
  <si>
    <t>1.2</t>
  </si>
  <si>
    <t xml:space="preserve">   Spenden</t>
  </si>
  <si>
    <t>2.</t>
  </si>
  <si>
    <t>Einnahmen + Ausgaben aus Überhang des Vorjahres</t>
  </si>
  <si>
    <t>3.</t>
  </si>
  <si>
    <t>Landes-Mannschaftsmeisterschaften und Pokalwettbewerbe</t>
  </si>
  <si>
    <t>3.1</t>
  </si>
  <si>
    <t xml:space="preserve">   Spielbetrieb</t>
  </si>
  <si>
    <t>3.2</t>
  </si>
  <si>
    <t xml:space="preserve">   Zuschüsse für Teilnehmer an den NDVM, DVM und JBL</t>
  </si>
  <si>
    <t>4.</t>
  </si>
  <si>
    <t>Landes-Einzelmeisterschaften</t>
  </si>
  <si>
    <t>5.</t>
  </si>
  <si>
    <t>Deutsche Einzelmeisterschaften</t>
  </si>
  <si>
    <t>6.</t>
  </si>
  <si>
    <t>Deutsche Ländermeisterschaft</t>
  </si>
  <si>
    <t>7.</t>
  </si>
  <si>
    <t>Lehrgänge und Turniere für den Schachnachwuchs</t>
  </si>
  <si>
    <t>8.</t>
  </si>
  <si>
    <t>Schulschach</t>
  </si>
  <si>
    <t>8.1</t>
  </si>
  <si>
    <t xml:space="preserve">   Landesschulschach-Meisterschaften</t>
  </si>
  <si>
    <t>8.2</t>
  </si>
  <si>
    <t xml:space="preserve">   Schulschach-Cup Mannschaft</t>
  </si>
  <si>
    <t>8.3</t>
  </si>
  <si>
    <t xml:space="preserve">   Schulschach-Cup Einzel</t>
  </si>
  <si>
    <t>8.4</t>
  </si>
  <si>
    <t xml:space="preserve">   Schulschach-Patent-Lehrgang</t>
  </si>
  <si>
    <t>8.5</t>
  </si>
  <si>
    <t xml:space="preserve">   Zuschüsse für Teilnehmer an den DSM</t>
  </si>
  <si>
    <t>8.6</t>
  </si>
  <si>
    <t xml:space="preserve">   Ausrichtung NDSM</t>
  </si>
  <si>
    <t>9.</t>
  </si>
  <si>
    <t>Mädchenschach*</t>
  </si>
  <si>
    <t>10.</t>
  </si>
  <si>
    <t>Ferienlager der SJ M-V</t>
  </si>
  <si>
    <t>11.</t>
  </si>
  <si>
    <t>dsj-Jugendevent</t>
  </si>
  <si>
    <t>12.</t>
  </si>
  <si>
    <t>Ausgaben für die Arbeit des Vorstandes</t>
  </si>
  <si>
    <t>12.1</t>
  </si>
  <si>
    <t xml:space="preserve">   Ausgaben für Vorstandssitzungen</t>
  </si>
  <si>
    <t>12.2</t>
  </si>
  <si>
    <t xml:space="preserve">   Ausgaben für die Jugendversammlung der SJ M-V</t>
  </si>
  <si>
    <t>12.3</t>
  </si>
  <si>
    <t xml:space="preserve">   Reisekosten der Veranstaltungen auf Bundesebene</t>
  </si>
  <si>
    <t>12.3.1</t>
  </si>
  <si>
    <t xml:space="preserve">       DSJ-Jugendversammlung</t>
  </si>
  <si>
    <t>12.3.2</t>
  </si>
  <si>
    <t xml:space="preserve">       Schulschach-Kongress</t>
  </si>
  <si>
    <t>12.3.3</t>
  </si>
  <si>
    <t xml:space="preserve">       (DSJ-)Seminar für engagierte Jugendliche</t>
  </si>
  <si>
    <t>12.3.4</t>
  </si>
  <si>
    <t xml:space="preserve">       Vorstandssitzung der Norddeutschen Schachjugend</t>
  </si>
  <si>
    <t>12.3.5</t>
  </si>
  <si>
    <t xml:space="preserve">       Jugendversammlung der Sportjugend M-V</t>
  </si>
  <si>
    <t>12.4</t>
  </si>
  <si>
    <t xml:space="preserve">   Aufwandsentschädigungen für Vorstandsmitglieder und Staffelleiter</t>
  </si>
  <si>
    <t>12.5</t>
  </si>
  <si>
    <t xml:space="preserve">   Ausgaben für Ehrungen verdienstvoller Funktionäre</t>
  </si>
  <si>
    <t>12.6</t>
  </si>
  <si>
    <t xml:space="preserve">   Ausgaben für Ehrungen von Vereinen **</t>
  </si>
  <si>
    <t>12.7</t>
  </si>
  <si>
    <t xml:space="preserve">   Ausgaben für Materialbeschaffungen/Öffentlichkeitsarbeit</t>
  </si>
  <si>
    <t>12.8</t>
  </si>
  <si>
    <t xml:space="preserve">   Kontoführungsgebühren</t>
  </si>
  <si>
    <t>13.</t>
  </si>
  <si>
    <t>Sonstige Ausgaben</t>
  </si>
  <si>
    <t>14.</t>
  </si>
  <si>
    <t>Durchläufer</t>
  </si>
  <si>
    <r>
      <rPr>
        <b/>
        <sz val="11"/>
        <color rgb="FF000000"/>
        <rFont val="Arial"/>
        <family val="2"/>
        <charset val="1"/>
      </rPr>
      <t>Gewinn / Verlust (-)</t>
    </r>
    <r>
      <rPr>
        <sz val="8"/>
        <color rgb="FF000000"/>
        <rFont val="Arial"/>
        <family val="2"/>
        <charset val="1"/>
      </rPr>
      <t xml:space="preserve"> (entspricht der Summe aus 1 bis 13)</t>
    </r>
  </si>
  <si>
    <r>
      <rPr>
        <sz val="11"/>
        <color rgb="FF000000"/>
        <rFont val="Arial"/>
        <family val="2"/>
        <charset val="1"/>
      </rPr>
      <t xml:space="preserve">Kontostand am 31.12. </t>
    </r>
    <r>
      <rPr>
        <sz val="8"/>
        <color rgb="FF000000"/>
        <rFont val="Arial"/>
        <family val="2"/>
        <charset val="1"/>
      </rPr>
      <t xml:space="preserve">(= Kontostand zum 01.01. ± Gewinn/Verlust </t>
    </r>
    <r>
      <rPr>
        <sz val="8"/>
        <color rgb="FF000000"/>
        <rFont val="Calibri"/>
        <family val="2"/>
        <charset val="1"/>
      </rPr>
      <t>±</t>
    </r>
    <r>
      <rPr>
        <sz val="8"/>
        <color rgb="FF000000"/>
        <rFont val="Arial"/>
        <family val="2"/>
        <charset val="1"/>
      </rPr>
      <t xml:space="preserve"> Durchläufer)</t>
    </r>
  </si>
  <si>
    <t>*</t>
  </si>
  <si>
    <t>Wochenendspaß, Nordcup, Leistungsinitiative</t>
  </si>
  <si>
    <t>**</t>
  </si>
  <si>
    <t>Verein des Jahres, Qualitätssiegel Mädchen- und Frauenschach</t>
  </si>
  <si>
    <t>***</t>
  </si>
  <si>
    <t>Gemäß Punkt 3.4 der Finanzordnung des LSV M-V muss die Schachjugend eine Rückstellung in Höhe von 1.500,00 Euro leisten, die im Kassenbestand enthalten ist.</t>
  </si>
  <si>
    <t>Saldierte Einnahmen und Ausgaben 2026</t>
  </si>
  <si>
    <t>Ausgaben für die Arbeit des Juniorteams</t>
  </si>
  <si>
    <t>10.1</t>
  </si>
  <si>
    <t>Workshop</t>
  </si>
  <si>
    <t>Ferienlager der SJ M-V aus dem HHP entfernt, bis es wieder relevant wird, ehemals unter 10. geführt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</si>
</sst>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&quot; €&quot;;[Red]\-#,##0.00&quot; €&quot;"/>
    <numFmt numFmtId="165" formatCode="dd\.mm\.yyyy"/>
    <numFmt numFmtId="166" formatCode="#,##0.00&quot; € &quot;;#,##0.00&quot; € &quot;;\-#&quot; € &quot;;@\ "/>
    <numFmt numFmtId="167" formatCode="#,##0.00&quot;   &quot;;[Red]\-#,##0.00&quot;   &quot;"/>
  </numFmts>
  <fonts count="11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FF0000"/>
      <name val="Arial"/>
      <family val="2"/>
      <charset val="1"/>
    </font>
    <font>
      <sz val="11"/>
      <color rgb="FFFF0000"/>
      <name val="Arial"/>
      <family val="2"/>
      <charset val="1"/>
    </font>
    <font>
      <sz val="9"/>
      <color rgb="FF000000"/>
      <name val="Arial"/>
      <family val="2"/>
      <charset val="1"/>
    </font>
    <font>
      <sz val="9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u val="double"/>
      <sz val="11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DEADA"/>
        <bgColor rgb="FFFFFFFF"/>
      </patternFill>
    </fill>
    <fill>
      <patternFill patternType="solid">
        <fgColor rgb="FFDBEEF4"/>
        <bgColor rgb="FFCC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6" fontId="10" fillId="0" borderId="0"/>
    <xf numFmtId="0" fontId="1" fillId="0" borderId="0"/>
  </cellStyleXfs>
  <cellXfs count="87">
    <xf numFmtId="0" fontId="0" fillId="0" borderId="0" xfId="0"/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49" fontId="2" fillId="0" borderId="0" xfId="2" applyNumberFormat="1" applyFont="1" applyAlignment="1">
      <alignment horizontal="left" vertical="center"/>
    </xf>
    <xf numFmtId="0" fontId="1" fillId="0" borderId="0" xfId="2" applyFont="1" applyAlignment="1">
      <alignment horizontal="left" vertical="center"/>
    </xf>
    <xf numFmtId="164" fontId="1" fillId="0" borderId="0" xfId="2" applyNumberFormat="1" applyFont="1" applyAlignment="1">
      <alignment horizontal="right" vertical="center"/>
    </xf>
    <xf numFmtId="165" fontId="1" fillId="0" borderId="0" xfId="2" applyNumberFormat="1" applyFont="1" applyAlignment="1">
      <alignment horizontal="right" vertical="center"/>
    </xf>
    <xf numFmtId="49" fontId="2" fillId="0" borderId="1" xfId="2" applyNumberFormat="1" applyFont="1" applyBorder="1" applyAlignment="1">
      <alignment vertical="center"/>
    </xf>
    <xf numFmtId="0" fontId="2" fillId="0" borderId="2" xfId="2" applyFont="1" applyBorder="1" applyAlignment="1">
      <alignment vertical="center"/>
    </xf>
    <xf numFmtId="164" fontId="2" fillId="2" borderId="1" xfId="2" applyNumberFormat="1" applyFont="1" applyFill="1" applyBorder="1" applyAlignment="1">
      <alignment horizontal="right" vertical="center"/>
    </xf>
    <xf numFmtId="0" fontId="2" fillId="3" borderId="2" xfId="2" applyFont="1" applyFill="1" applyBorder="1" applyAlignment="1">
      <alignment horizontal="right" vertical="center"/>
    </xf>
    <xf numFmtId="0" fontId="2" fillId="3" borderId="1" xfId="2" applyFont="1" applyFill="1" applyBorder="1" applyAlignment="1">
      <alignment horizontal="right" vertical="center"/>
    </xf>
    <xf numFmtId="0" fontId="2" fillId="2" borderId="1" xfId="2" applyFont="1" applyFill="1" applyBorder="1" applyAlignment="1">
      <alignment horizontal="right" vertical="center"/>
    </xf>
    <xf numFmtId="164" fontId="2" fillId="2" borderId="3" xfId="2" applyNumberFormat="1" applyFont="1" applyFill="1" applyBorder="1" applyAlignment="1">
      <alignment horizontal="right" vertical="center"/>
    </xf>
    <xf numFmtId="164" fontId="2" fillId="3" borderId="1" xfId="2" applyNumberFormat="1" applyFont="1" applyFill="1" applyBorder="1" applyAlignment="1">
      <alignment horizontal="right" vertical="center"/>
    </xf>
    <xf numFmtId="164" fontId="2" fillId="3" borderId="4" xfId="2" applyNumberFormat="1" applyFont="1" applyFill="1" applyBorder="1" applyAlignment="1">
      <alignment horizontal="right" vertical="center"/>
    </xf>
    <xf numFmtId="164" fontId="2" fillId="2" borderId="4" xfId="2" applyNumberFormat="1" applyFont="1" applyFill="1" applyBorder="1" applyAlignment="1">
      <alignment horizontal="right" vertical="center"/>
    </xf>
    <xf numFmtId="164" fontId="2" fillId="3" borderId="2" xfId="2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49" fontId="2" fillId="0" borderId="5" xfId="2" applyNumberFormat="1" applyFont="1" applyBorder="1" applyAlignment="1">
      <alignment vertical="center"/>
    </xf>
    <xf numFmtId="0" fontId="2" fillId="0" borderId="6" xfId="2" applyFont="1" applyBorder="1" applyAlignment="1">
      <alignment vertical="center"/>
    </xf>
    <xf numFmtId="164" fontId="2" fillId="2" borderId="5" xfId="1" applyNumberFormat="1" applyFont="1" applyFill="1" applyBorder="1" applyAlignment="1">
      <alignment horizontal="right" vertical="center"/>
    </xf>
    <xf numFmtId="164" fontId="2" fillId="3" borderId="6" xfId="1" applyNumberFormat="1" applyFont="1" applyFill="1" applyBorder="1" applyAlignment="1">
      <alignment horizontal="right" vertical="center"/>
    </xf>
    <xf numFmtId="164" fontId="2" fillId="3" borderId="5" xfId="1" applyNumberFormat="1" applyFont="1" applyFill="1" applyBorder="1" applyAlignment="1">
      <alignment horizontal="right" vertical="center"/>
    </xf>
    <xf numFmtId="164" fontId="2" fillId="2" borderId="7" xfId="1" applyNumberFormat="1" applyFont="1" applyFill="1" applyBorder="1" applyAlignment="1">
      <alignment horizontal="right" vertical="center"/>
    </xf>
    <xf numFmtId="164" fontId="2" fillId="3" borderId="7" xfId="1" applyNumberFormat="1" applyFont="1" applyFill="1" applyBorder="1" applyAlignment="1">
      <alignment horizontal="right" vertical="center"/>
    </xf>
    <xf numFmtId="164" fontId="2" fillId="2" borderId="1" xfId="1" applyNumberFormat="1" applyFont="1" applyFill="1" applyBorder="1" applyAlignment="1">
      <alignment horizontal="right" vertical="center"/>
    </xf>
    <xf numFmtId="164" fontId="2" fillId="3" borderId="1" xfId="1" applyNumberFormat="1" applyFont="1" applyFill="1" applyBorder="1" applyAlignment="1">
      <alignment horizontal="right" vertical="center"/>
    </xf>
    <xf numFmtId="164" fontId="2" fillId="2" borderId="8" xfId="1" applyNumberFormat="1" applyFont="1" applyFill="1" applyBorder="1" applyAlignment="1">
      <alignment horizontal="right" vertical="center"/>
    </xf>
    <xf numFmtId="164" fontId="2" fillId="3" borderId="5" xfId="1" applyNumberFormat="1" applyFont="1" applyFill="1" applyBorder="1" applyAlignment="1">
      <alignment horizontal="right" vertical="center" wrapText="1"/>
    </xf>
    <xf numFmtId="164" fontId="2" fillId="3" borderId="2" xfId="1" applyNumberFormat="1" applyFont="1" applyFill="1" applyBorder="1" applyAlignment="1">
      <alignment horizontal="right" vertical="center"/>
    </xf>
    <xf numFmtId="164" fontId="2" fillId="2" borderId="3" xfId="1" applyNumberFormat="1" applyFont="1" applyFill="1" applyBorder="1" applyAlignment="1">
      <alignment horizontal="right" vertical="center"/>
    </xf>
    <xf numFmtId="164" fontId="2" fillId="3" borderId="3" xfId="1" applyNumberFormat="1" applyFont="1" applyFill="1" applyBorder="1" applyAlignment="1">
      <alignment horizontal="right" vertical="center"/>
    </xf>
    <xf numFmtId="164" fontId="2" fillId="2" borderId="4" xfId="1" applyNumberFormat="1" applyFont="1" applyFill="1" applyBorder="1" applyAlignment="1">
      <alignment horizontal="right" vertical="center"/>
    </xf>
    <xf numFmtId="49" fontId="1" fillId="0" borderId="1" xfId="2" applyNumberFormat="1" applyFont="1" applyBorder="1" applyAlignment="1">
      <alignment horizontal="left" vertical="center"/>
    </xf>
    <xf numFmtId="0" fontId="1" fillId="0" borderId="2" xfId="2" applyFont="1" applyBorder="1" applyAlignment="1">
      <alignment vertical="center"/>
    </xf>
    <xf numFmtId="164" fontId="1" fillId="2" borderId="1" xfId="1" applyNumberFormat="1" applyFont="1" applyFill="1" applyBorder="1" applyAlignment="1">
      <alignment horizontal="right" vertical="center"/>
    </xf>
    <xf numFmtId="164" fontId="1" fillId="3" borderId="2" xfId="1" applyNumberFormat="1" applyFont="1" applyFill="1" applyBorder="1" applyAlignment="1">
      <alignment horizontal="right" vertical="center"/>
    </xf>
    <xf numFmtId="164" fontId="1" fillId="3" borderId="1" xfId="1" applyNumberFormat="1" applyFont="1" applyFill="1" applyBorder="1" applyAlignment="1">
      <alignment horizontal="right" vertical="center"/>
    </xf>
    <xf numFmtId="164" fontId="1" fillId="2" borderId="3" xfId="1" applyNumberFormat="1" applyFont="1" applyFill="1" applyBorder="1" applyAlignment="1">
      <alignment horizontal="right" vertical="center"/>
    </xf>
    <xf numFmtId="164" fontId="1" fillId="3" borderId="3" xfId="1" applyNumberFormat="1" applyFont="1" applyFill="1" applyBorder="1" applyAlignment="1">
      <alignment horizontal="right" vertical="center"/>
    </xf>
    <xf numFmtId="164" fontId="1" fillId="2" borderId="4" xfId="1" applyNumberFormat="1" applyFont="1" applyFill="1" applyBorder="1" applyAlignment="1">
      <alignment horizontal="right" vertical="center"/>
    </xf>
    <xf numFmtId="164" fontId="3" fillId="2" borderId="3" xfId="1" applyNumberFormat="1" applyFont="1" applyFill="1" applyBorder="1" applyAlignment="1">
      <alignment horizontal="right" vertical="center"/>
    </xf>
    <xf numFmtId="164" fontId="3" fillId="3" borderId="1" xfId="1" applyNumberFormat="1" applyFont="1" applyFill="1" applyBorder="1" applyAlignment="1">
      <alignment horizontal="right" vertical="center"/>
    </xf>
    <xf numFmtId="49" fontId="1" fillId="0" borderId="1" xfId="2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horizontal="right" vertical="center"/>
    </xf>
    <xf numFmtId="164" fontId="4" fillId="3" borderId="1" xfId="1" applyNumberFormat="1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right" vertical="center"/>
    </xf>
    <xf numFmtId="164" fontId="3" fillId="3" borderId="3" xfId="1" applyNumberFormat="1" applyFont="1" applyFill="1" applyBorder="1" applyAlignment="1">
      <alignment horizontal="right" vertical="center"/>
    </xf>
    <xf numFmtId="164" fontId="4" fillId="2" borderId="1" xfId="1" applyNumberFormat="1" applyFont="1" applyFill="1" applyBorder="1" applyAlignment="1">
      <alignment horizontal="right" vertical="center"/>
    </xf>
    <xf numFmtId="164" fontId="4" fillId="3" borderId="3" xfId="1" applyNumberFormat="1" applyFont="1" applyFill="1" applyBorder="1" applyAlignment="1">
      <alignment horizontal="right" vertical="center"/>
    </xf>
    <xf numFmtId="49" fontId="5" fillId="0" borderId="1" xfId="2" applyNumberFormat="1" applyFont="1" applyBorder="1" applyAlignment="1">
      <alignment vertical="center"/>
    </xf>
    <xf numFmtId="0" fontId="5" fillId="0" borderId="2" xfId="2" applyFont="1" applyBorder="1" applyAlignment="1">
      <alignment vertical="center"/>
    </xf>
    <xf numFmtId="164" fontId="6" fillId="2" borderId="1" xfId="1" applyNumberFormat="1" applyFont="1" applyFill="1" applyBorder="1" applyAlignment="1">
      <alignment horizontal="right" vertical="center"/>
    </xf>
    <xf numFmtId="164" fontId="5" fillId="3" borderId="2" xfId="1" applyNumberFormat="1" applyFont="1" applyFill="1" applyBorder="1" applyAlignment="1">
      <alignment horizontal="right" vertical="center"/>
    </xf>
    <xf numFmtId="164" fontId="5" fillId="3" borderId="1" xfId="1" applyNumberFormat="1" applyFont="1" applyFill="1" applyBorder="1" applyAlignment="1">
      <alignment horizontal="right" vertical="center"/>
    </xf>
    <xf numFmtId="164" fontId="5" fillId="2" borderId="1" xfId="1" applyNumberFormat="1" applyFont="1" applyFill="1" applyBorder="1" applyAlignment="1">
      <alignment horizontal="right" vertical="center"/>
    </xf>
    <xf numFmtId="164" fontId="6" fillId="2" borderId="3" xfId="1" applyNumberFormat="1" applyFont="1" applyFill="1" applyBorder="1" applyAlignment="1">
      <alignment horizontal="right" vertical="center"/>
    </xf>
    <xf numFmtId="164" fontId="6" fillId="3" borderId="3" xfId="1" applyNumberFormat="1" applyFont="1" applyFill="1" applyBorder="1" applyAlignment="1">
      <alignment horizontal="right" vertical="center"/>
    </xf>
    <xf numFmtId="164" fontId="5" fillId="2" borderId="3" xfId="1" applyNumberFormat="1" applyFont="1" applyFill="1" applyBorder="1" applyAlignment="1">
      <alignment horizontal="right" vertical="center"/>
    </xf>
    <xf numFmtId="164" fontId="5" fillId="3" borderId="3" xfId="1" applyNumberFormat="1" applyFont="1" applyFill="1" applyBorder="1" applyAlignment="1">
      <alignment horizontal="right" vertical="center"/>
    </xf>
    <xf numFmtId="164" fontId="6" fillId="3" borderId="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49" fontId="2" fillId="0" borderId="9" xfId="2" applyNumberFormat="1" applyFont="1" applyBorder="1" applyAlignment="1">
      <alignment vertical="center"/>
    </xf>
    <xf numFmtId="0" fontId="2" fillId="0" borderId="10" xfId="2" applyFont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164" fontId="2" fillId="3" borderId="10" xfId="1" applyNumberFormat="1" applyFont="1" applyFill="1" applyBorder="1" applyAlignment="1">
      <alignment horizontal="right" vertical="center"/>
    </xf>
    <xf numFmtId="164" fontId="2" fillId="3" borderId="9" xfId="1" applyNumberFormat="1" applyFont="1" applyFill="1" applyBorder="1" applyAlignment="1">
      <alignment horizontal="right" vertical="center"/>
    </xf>
    <xf numFmtId="164" fontId="2" fillId="2" borderId="11" xfId="1" applyNumberFormat="1" applyFont="1" applyFill="1" applyBorder="1" applyAlignment="1">
      <alignment horizontal="right" vertical="center"/>
    </xf>
    <xf numFmtId="164" fontId="2" fillId="3" borderId="11" xfId="1" applyNumberFormat="1" applyFont="1" applyFill="1" applyBorder="1" applyAlignment="1">
      <alignment horizontal="right" vertical="center"/>
    </xf>
    <xf numFmtId="164" fontId="3" fillId="2" borderId="9" xfId="1" applyNumberFormat="1" applyFont="1" applyFill="1" applyBorder="1" applyAlignment="1">
      <alignment horizontal="right" vertical="center"/>
    </xf>
    <xf numFmtId="167" fontId="2" fillId="0" borderId="0" xfId="0" applyNumberFormat="1" applyFont="1" applyAlignment="1">
      <alignment vertical="center"/>
    </xf>
    <xf numFmtId="49" fontId="2" fillId="0" borderId="2" xfId="2" applyNumberFormat="1" applyFont="1" applyBorder="1" applyAlignment="1">
      <alignment vertical="center"/>
    </xf>
    <xf numFmtId="0" fontId="2" fillId="0" borderId="1" xfId="2" applyFont="1" applyBorder="1" applyAlignment="1">
      <alignment vertical="center"/>
    </xf>
    <xf numFmtId="164" fontId="8" fillId="2" borderId="10" xfId="1" applyNumberFormat="1" applyFont="1" applyFill="1" applyBorder="1" applyAlignment="1">
      <alignment horizontal="right" vertical="center"/>
    </xf>
    <xf numFmtId="164" fontId="8" fillId="3" borderId="10" xfId="1" applyNumberFormat="1" applyFont="1" applyFill="1" applyBorder="1" applyAlignment="1">
      <alignment horizontal="right" vertical="center"/>
    </xf>
    <xf numFmtId="164" fontId="8" fillId="3" borderId="9" xfId="1" applyNumberFormat="1" applyFont="1" applyFill="1" applyBorder="1" applyAlignment="1">
      <alignment horizontal="right" vertical="center"/>
    </xf>
    <xf numFmtId="164" fontId="8" fillId="2" borderId="9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/>
    </xf>
    <xf numFmtId="164" fontId="8" fillId="3" borderId="12" xfId="1" applyNumberFormat="1" applyFont="1" applyFill="1" applyBorder="1" applyAlignment="1">
      <alignment horizontal="right" vertical="center"/>
    </xf>
    <xf numFmtId="167" fontId="1" fillId="0" borderId="0" xfId="0" applyNumberFormat="1" applyFont="1" applyAlignment="1">
      <alignment vertical="center"/>
    </xf>
    <xf numFmtId="164" fontId="1" fillId="2" borderId="2" xfId="1" applyNumberFormat="1" applyFont="1" applyFill="1" applyBorder="1" applyAlignment="1">
      <alignment horizontal="right" vertical="center"/>
    </xf>
    <xf numFmtId="164" fontId="1" fillId="3" borderId="4" xfId="1" applyNumberFormat="1" applyFont="1" applyFill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0" fontId="2" fillId="0" borderId="10" xfId="2" applyFont="1" applyBorder="1" applyAlignment="1">
      <alignment horizontal="left" vertical="center"/>
    </xf>
    <xf numFmtId="0" fontId="1" fillId="0" borderId="2" xfId="2" applyFont="1" applyBorder="1" applyAlignment="1">
      <alignment horizontal="left" vertical="center"/>
    </xf>
  </cellXfs>
  <cellStyles count="3">
    <cellStyle name="Erklärender Text" xfId="2" builtinId="53" customBuiltin="1"/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B53" sqref="B53"/>
    </sheetView>
  </sheetViews>
  <sheetFormatPr baseColWidth="10" defaultRowHeight="14.4" x14ac:dyDescent="0.3"/>
  <cols>
    <col min="1" max="1" width="8.44140625" style="1"/>
    <col min="2" max="2" width="69.21875" style="2"/>
    <col min="3" max="5" width="17.77734375" style="2"/>
  </cols>
  <sheetData>
    <row r="1" spans="1:5" x14ac:dyDescent="0.3">
      <c r="A1" s="4" t="s">
        <v>0</v>
      </c>
      <c r="B1" s="5"/>
      <c r="C1" s="5"/>
      <c r="D1" s="5"/>
      <c r="E1" s="5"/>
    </row>
    <row r="2" spans="1:5" x14ac:dyDescent="0.3">
      <c r="A2" s="4" t="s">
        <v>112</v>
      </c>
      <c r="B2" s="5"/>
      <c r="C2" s="5"/>
      <c r="D2" s="5"/>
      <c r="E2" s="5"/>
    </row>
    <row r="3" spans="1:5" x14ac:dyDescent="0.3">
      <c r="A3" s="4"/>
      <c r="B3" s="5"/>
      <c r="C3" s="5"/>
      <c r="D3" s="5"/>
      <c r="E3" s="5"/>
    </row>
    <row r="4" spans="1:5" x14ac:dyDescent="0.3">
      <c r="A4" s="8" t="s">
        <v>1</v>
      </c>
      <c r="B4" s="9" t="s">
        <v>2</v>
      </c>
      <c r="C4" s="10" t="s">
        <v>3</v>
      </c>
      <c r="D4" s="11" t="s">
        <v>4</v>
      </c>
      <c r="E4" s="11" t="s">
        <v>5</v>
      </c>
    </row>
    <row r="5" spans="1:5" x14ac:dyDescent="0.3">
      <c r="A5" s="20" t="s">
        <v>26</v>
      </c>
      <c r="B5" s="21" t="s">
        <v>27</v>
      </c>
      <c r="C5" s="22">
        <v>6065.06</v>
      </c>
      <c r="D5" s="23">
        <v>7362.23</v>
      </c>
      <c r="E5" s="23">
        <v>7362.23</v>
      </c>
    </row>
    <row r="6" spans="1:5" x14ac:dyDescent="0.3">
      <c r="A6" s="8" t="s">
        <v>28</v>
      </c>
      <c r="B6" s="9" t="s">
        <v>29</v>
      </c>
      <c r="C6" s="27">
        <v>-1500</v>
      </c>
      <c r="D6" s="31">
        <v>-1500</v>
      </c>
      <c r="E6" s="31">
        <v>-1500</v>
      </c>
    </row>
    <row r="7" spans="1:5" x14ac:dyDescent="0.3">
      <c r="A7" s="8" t="s">
        <v>30</v>
      </c>
      <c r="B7" s="9" t="s">
        <v>31</v>
      </c>
      <c r="C7" s="27">
        <f>SUM(C8:C9)</f>
        <v>9000</v>
      </c>
      <c r="D7" s="31">
        <f>SUM(D8:D9)</f>
        <v>7085.3</v>
      </c>
      <c r="E7" s="31">
        <f>SUM(E8:E9)</f>
        <v>7000</v>
      </c>
    </row>
    <row r="8" spans="1:5" x14ac:dyDescent="0.3">
      <c r="A8" s="35" t="s">
        <v>32</v>
      </c>
      <c r="B8" s="36" t="s">
        <v>33</v>
      </c>
      <c r="C8" s="37">
        <f>7500+1500</f>
        <v>9000</v>
      </c>
      <c r="D8" s="38">
        <v>7000</v>
      </c>
      <c r="E8" s="38">
        <v>7000</v>
      </c>
    </row>
    <row r="9" spans="1:5" x14ac:dyDescent="0.3">
      <c r="A9" s="35" t="s">
        <v>34</v>
      </c>
      <c r="B9" s="36" t="s">
        <v>35</v>
      </c>
      <c r="C9" s="37">
        <v>0</v>
      </c>
      <c r="D9" s="38">
        <v>85.3</v>
      </c>
      <c r="E9" s="38">
        <v>0</v>
      </c>
    </row>
    <row r="10" spans="1:5" x14ac:dyDescent="0.3">
      <c r="A10" s="8" t="s">
        <v>36</v>
      </c>
      <c r="B10" s="9" t="s">
        <v>37</v>
      </c>
      <c r="C10" s="27">
        <v>600</v>
      </c>
      <c r="D10" s="31">
        <v>0</v>
      </c>
      <c r="E10" s="31">
        <v>0</v>
      </c>
    </row>
    <row r="11" spans="1:5" x14ac:dyDescent="0.3">
      <c r="A11" s="8" t="s">
        <v>38</v>
      </c>
      <c r="B11" s="9" t="s">
        <v>39</v>
      </c>
      <c r="C11" s="27">
        <f>SUM(C12:C13)</f>
        <v>-200</v>
      </c>
      <c r="D11" s="31">
        <f>SUM(D12:D13)</f>
        <v>-157.63</v>
      </c>
      <c r="E11" s="31">
        <f>SUM(E12:E13)</f>
        <v>-200</v>
      </c>
    </row>
    <row r="12" spans="1:5" x14ac:dyDescent="0.3">
      <c r="A12" s="45" t="s">
        <v>40</v>
      </c>
      <c r="B12" s="36" t="s">
        <v>41</v>
      </c>
      <c r="C12" s="37">
        <v>0</v>
      </c>
      <c r="D12" s="38">
        <v>192.37</v>
      </c>
      <c r="E12" s="38">
        <v>0</v>
      </c>
    </row>
    <row r="13" spans="1:5" x14ac:dyDescent="0.3">
      <c r="A13" s="45" t="s">
        <v>42</v>
      </c>
      <c r="B13" s="36" t="s">
        <v>43</v>
      </c>
      <c r="C13" s="37">
        <v>-200</v>
      </c>
      <c r="D13" s="38">
        <v>-350</v>
      </c>
      <c r="E13" s="38">
        <v>-200</v>
      </c>
    </row>
    <row r="14" spans="1:5" x14ac:dyDescent="0.3">
      <c r="A14" s="8" t="s">
        <v>44</v>
      </c>
      <c r="B14" s="9" t="s">
        <v>45</v>
      </c>
      <c r="C14" s="27">
        <v>0</v>
      </c>
      <c r="D14" s="31">
        <v>-63.9</v>
      </c>
      <c r="E14" s="31">
        <v>0</v>
      </c>
    </row>
    <row r="15" spans="1:5" x14ac:dyDescent="0.3">
      <c r="A15" s="8" t="s">
        <v>46</v>
      </c>
      <c r="B15" s="9" t="s">
        <v>47</v>
      </c>
      <c r="C15" s="48">
        <v>-3200</v>
      </c>
      <c r="D15" s="31">
        <v>-1369.21</v>
      </c>
      <c r="E15" s="31">
        <v>-3200</v>
      </c>
    </row>
    <row r="16" spans="1:5" x14ac:dyDescent="0.3">
      <c r="A16" s="8" t="s">
        <v>48</v>
      </c>
      <c r="B16" s="9" t="s">
        <v>49</v>
      </c>
      <c r="C16" s="48">
        <v>-1900</v>
      </c>
      <c r="D16" s="31">
        <v>-2050</v>
      </c>
      <c r="E16" s="31">
        <v>-1900</v>
      </c>
    </row>
    <row r="17" spans="1:5" x14ac:dyDescent="0.3">
      <c r="A17" s="8" t="s">
        <v>50</v>
      </c>
      <c r="B17" s="9" t="s">
        <v>51</v>
      </c>
      <c r="C17" s="48">
        <v>-600</v>
      </c>
      <c r="D17" s="31">
        <v>-318.75</v>
      </c>
      <c r="E17" s="31">
        <v>-600</v>
      </c>
    </row>
    <row r="18" spans="1:5" x14ac:dyDescent="0.3">
      <c r="A18" s="8" t="s">
        <v>52</v>
      </c>
      <c r="B18" s="9" t="s">
        <v>53</v>
      </c>
      <c r="C18" s="27">
        <f>SUM(C19:C24)</f>
        <v>-100</v>
      </c>
      <c r="D18" s="31">
        <f>SUM(D19:D24)</f>
        <v>546.67000000000007</v>
      </c>
      <c r="E18" s="31">
        <f>SUM(E19:E24)</f>
        <v>-100</v>
      </c>
    </row>
    <row r="19" spans="1:5" x14ac:dyDescent="0.3">
      <c r="A19" s="45" t="s">
        <v>54</v>
      </c>
      <c r="B19" s="36" t="s">
        <v>55</v>
      </c>
      <c r="C19" s="37">
        <v>0</v>
      </c>
      <c r="D19" s="38">
        <v>275.10000000000002</v>
      </c>
      <c r="E19" s="38">
        <v>0</v>
      </c>
    </row>
    <row r="20" spans="1:5" x14ac:dyDescent="0.3">
      <c r="A20" s="45" t="s">
        <v>56</v>
      </c>
      <c r="B20" s="36" t="s">
        <v>57</v>
      </c>
      <c r="C20" s="37">
        <v>0</v>
      </c>
      <c r="D20" s="38">
        <v>68.599999999999994</v>
      </c>
      <c r="E20" s="38">
        <v>0</v>
      </c>
    </row>
    <row r="21" spans="1:5" x14ac:dyDescent="0.3">
      <c r="A21" s="45" t="s">
        <v>58</v>
      </c>
      <c r="B21" s="36" t="s">
        <v>59</v>
      </c>
      <c r="C21" s="37">
        <v>0</v>
      </c>
      <c r="D21" s="38">
        <v>202.97</v>
      </c>
      <c r="E21" s="38">
        <v>0</v>
      </c>
    </row>
    <row r="22" spans="1:5" x14ac:dyDescent="0.3">
      <c r="A22" s="45" t="s">
        <v>60</v>
      </c>
      <c r="B22" s="36" t="s">
        <v>61</v>
      </c>
      <c r="C22" s="37">
        <v>0</v>
      </c>
      <c r="D22" s="38">
        <v>0</v>
      </c>
      <c r="E22" s="38">
        <v>0</v>
      </c>
    </row>
    <row r="23" spans="1:5" x14ac:dyDescent="0.3">
      <c r="A23" s="35" t="s">
        <v>62</v>
      </c>
      <c r="B23" s="36" t="s">
        <v>63</v>
      </c>
      <c r="C23" s="50">
        <v>-100</v>
      </c>
      <c r="D23" s="38">
        <v>0</v>
      </c>
      <c r="E23" s="38">
        <v>-100</v>
      </c>
    </row>
    <row r="24" spans="1:5" x14ac:dyDescent="0.3">
      <c r="A24" s="35" t="s">
        <v>64</v>
      </c>
      <c r="B24" s="36" t="s">
        <v>65</v>
      </c>
      <c r="C24" s="37">
        <v>0</v>
      </c>
      <c r="D24" s="38">
        <v>0</v>
      </c>
      <c r="E24" s="38">
        <v>0</v>
      </c>
    </row>
    <row r="25" spans="1:5" x14ac:dyDescent="0.3">
      <c r="A25" s="8" t="s">
        <v>66</v>
      </c>
      <c r="B25" s="9" t="s">
        <v>67</v>
      </c>
      <c r="C25" s="48">
        <v>-200</v>
      </c>
      <c r="D25" s="31">
        <v>-476.65</v>
      </c>
      <c r="E25" s="31">
        <v>-200</v>
      </c>
    </row>
    <row r="26" spans="1:5" x14ac:dyDescent="0.3">
      <c r="A26" s="8" t="s">
        <v>68</v>
      </c>
      <c r="B26" s="9" t="s">
        <v>113</v>
      </c>
      <c r="C26" s="27">
        <f>SUM(C27)</f>
        <v>-1500</v>
      </c>
      <c r="D26" s="31">
        <v>0</v>
      </c>
      <c r="E26" s="31">
        <v>0</v>
      </c>
    </row>
    <row r="27" spans="1:5" x14ac:dyDescent="0.3">
      <c r="A27" s="45" t="s">
        <v>114</v>
      </c>
      <c r="B27" s="36" t="s">
        <v>115</v>
      </c>
      <c r="C27" s="27">
        <v>-1500</v>
      </c>
      <c r="D27" s="31"/>
      <c r="E27" s="31"/>
    </row>
    <row r="28" spans="1:5" x14ac:dyDescent="0.3">
      <c r="A28" s="8" t="s">
        <v>70</v>
      </c>
      <c r="B28" s="9" t="s">
        <v>71</v>
      </c>
      <c r="C28" s="27">
        <v>0</v>
      </c>
      <c r="D28" s="31">
        <v>0</v>
      </c>
      <c r="E28" s="31">
        <v>0</v>
      </c>
    </row>
    <row r="29" spans="1:5" x14ac:dyDescent="0.3">
      <c r="A29" s="8" t="s">
        <v>72</v>
      </c>
      <c r="B29" s="9" t="s">
        <v>73</v>
      </c>
      <c r="C29" s="48">
        <f>SUM(C30:C42)-C32</f>
        <v>-3145</v>
      </c>
      <c r="D29" s="31">
        <f>SUM(D30:D42)-D32</f>
        <v>-1441.08</v>
      </c>
      <c r="E29" s="31">
        <f>SUM(E30:E42)-E32</f>
        <v>-3095</v>
      </c>
    </row>
    <row r="30" spans="1:5" x14ac:dyDescent="0.3">
      <c r="A30" s="45" t="s">
        <v>74</v>
      </c>
      <c r="B30" s="36" t="s">
        <v>75</v>
      </c>
      <c r="C30" s="50">
        <v>-100</v>
      </c>
      <c r="D30" s="38">
        <v>0</v>
      </c>
      <c r="E30" s="38">
        <v>-100</v>
      </c>
    </row>
    <row r="31" spans="1:5" x14ac:dyDescent="0.3">
      <c r="A31" s="45" t="s">
        <v>76</v>
      </c>
      <c r="B31" s="36" t="s">
        <v>77</v>
      </c>
      <c r="C31" s="50">
        <v>-350</v>
      </c>
      <c r="D31" s="38">
        <v>-350.28</v>
      </c>
      <c r="E31" s="38">
        <v>-350</v>
      </c>
    </row>
    <row r="32" spans="1:5" x14ac:dyDescent="0.3">
      <c r="A32" s="45" t="s">
        <v>78</v>
      </c>
      <c r="B32" s="36" t="s">
        <v>79</v>
      </c>
      <c r="C32" s="50">
        <f>SUM(C33:C37)</f>
        <v>-1300</v>
      </c>
      <c r="D32" s="38">
        <f>SUM(D33:D37)</f>
        <v>-219.8</v>
      </c>
      <c r="E32" s="38">
        <f>SUM(E33:E37)</f>
        <v>-1250</v>
      </c>
    </row>
    <row r="33" spans="1:5" x14ac:dyDescent="0.3">
      <c r="A33" s="52" t="s">
        <v>80</v>
      </c>
      <c r="B33" s="53" t="s">
        <v>81</v>
      </c>
      <c r="C33" s="54">
        <v>-600</v>
      </c>
      <c r="D33" s="55">
        <v>-219.8</v>
      </c>
      <c r="E33" s="55">
        <v>-600</v>
      </c>
    </row>
    <row r="34" spans="1:5" x14ac:dyDescent="0.3">
      <c r="A34" s="52" t="s">
        <v>82</v>
      </c>
      <c r="B34" s="53" t="s">
        <v>83</v>
      </c>
      <c r="C34" s="54">
        <v>-500</v>
      </c>
      <c r="D34" s="55">
        <v>0</v>
      </c>
      <c r="E34" s="55">
        <v>-500</v>
      </c>
    </row>
    <row r="35" spans="1:5" x14ac:dyDescent="0.3">
      <c r="A35" s="52" t="s">
        <v>84</v>
      </c>
      <c r="B35" s="53" t="s">
        <v>85</v>
      </c>
      <c r="C35" s="57">
        <v>-100</v>
      </c>
      <c r="D35" s="55">
        <v>0</v>
      </c>
      <c r="E35" s="55">
        <v>-100</v>
      </c>
    </row>
    <row r="36" spans="1:5" x14ac:dyDescent="0.3">
      <c r="A36" s="52" t="s">
        <v>86</v>
      </c>
      <c r="B36" s="53" t="s">
        <v>87</v>
      </c>
      <c r="C36" s="54">
        <v>-100</v>
      </c>
      <c r="D36" s="55">
        <v>0</v>
      </c>
      <c r="E36" s="55">
        <v>-50</v>
      </c>
    </row>
    <row r="37" spans="1:5" x14ac:dyDescent="0.3">
      <c r="A37" s="52" t="s">
        <v>88</v>
      </c>
      <c r="B37" s="53" t="s">
        <v>89</v>
      </c>
      <c r="C37" s="57">
        <v>0</v>
      </c>
      <c r="D37" s="55">
        <v>0</v>
      </c>
      <c r="E37" s="55">
        <v>0</v>
      </c>
    </row>
    <row r="38" spans="1:5" x14ac:dyDescent="0.3">
      <c r="A38" s="45" t="s">
        <v>90</v>
      </c>
      <c r="B38" s="36" t="s">
        <v>91</v>
      </c>
      <c r="C38" s="50">
        <v>-430</v>
      </c>
      <c r="D38" s="38">
        <v>-495</v>
      </c>
      <c r="E38" s="38">
        <v>-430</v>
      </c>
    </row>
    <row r="39" spans="1:5" x14ac:dyDescent="0.3">
      <c r="A39" s="45" t="s">
        <v>92</v>
      </c>
      <c r="B39" s="36" t="s">
        <v>93</v>
      </c>
      <c r="C39" s="50">
        <v>-250</v>
      </c>
      <c r="D39" s="38">
        <v>-83.85</v>
      </c>
      <c r="E39" s="38">
        <v>-250</v>
      </c>
    </row>
    <row r="40" spans="1:5" x14ac:dyDescent="0.3">
      <c r="A40" s="45" t="s">
        <v>94</v>
      </c>
      <c r="B40" s="36" t="s">
        <v>95</v>
      </c>
      <c r="C40" s="50">
        <v>-50</v>
      </c>
      <c r="D40" s="38">
        <v>-20</v>
      </c>
      <c r="E40" s="38">
        <v>-50</v>
      </c>
    </row>
    <row r="41" spans="1:5" x14ac:dyDescent="0.3">
      <c r="A41" s="45" t="s">
        <v>96</v>
      </c>
      <c r="B41" s="36" t="s">
        <v>97</v>
      </c>
      <c r="C41" s="50">
        <v>-600</v>
      </c>
      <c r="D41" s="38">
        <v>-209.45</v>
      </c>
      <c r="E41" s="38">
        <v>-600</v>
      </c>
    </row>
    <row r="42" spans="1:5" x14ac:dyDescent="0.3">
      <c r="A42" s="45" t="s">
        <v>98</v>
      </c>
      <c r="B42" s="36" t="s">
        <v>99</v>
      </c>
      <c r="C42" s="50">
        <v>-65</v>
      </c>
      <c r="D42" s="38">
        <v>-62.7</v>
      </c>
      <c r="E42" s="38">
        <v>-65</v>
      </c>
    </row>
    <row r="43" spans="1:5" x14ac:dyDescent="0.3">
      <c r="A43" s="64" t="s">
        <v>100</v>
      </c>
      <c r="B43" s="65" t="s">
        <v>101</v>
      </c>
      <c r="C43" s="66">
        <v>0</v>
      </c>
      <c r="D43" s="67">
        <v>-198.92</v>
      </c>
      <c r="E43" s="67">
        <v>0</v>
      </c>
    </row>
    <row r="44" spans="1:5" x14ac:dyDescent="0.3">
      <c r="A44" s="73" t="s">
        <v>102</v>
      </c>
      <c r="B44" s="74" t="s">
        <v>103</v>
      </c>
      <c r="C44" s="27">
        <v>0</v>
      </c>
      <c r="D44" s="31">
        <v>-2853</v>
      </c>
      <c r="E44" s="31">
        <v>-2853</v>
      </c>
    </row>
    <row r="45" spans="1:5" x14ac:dyDescent="0.3">
      <c r="A45" s="85" t="s">
        <v>104</v>
      </c>
      <c r="B45" s="85"/>
      <c r="C45" s="75">
        <f>C7 + SUM(C10:C11) + SUM(C14:C18) + SUM(C25:C26) + SUM(C28:C29) + C43</f>
        <v>-1245</v>
      </c>
      <c r="D45" s="76">
        <f>D7 + SUM(D10:D11) + SUM(D14:D18) + SUM(D25:D29) + D43</f>
        <v>1555.83</v>
      </c>
      <c r="E45" s="76">
        <f t="shared" ref="C45:E45" si="0">E7 + SUM(E10:E11) + SUM(E14:E18) + SUM(E25:E29) + E43</f>
        <v>-2295</v>
      </c>
    </row>
    <row r="46" spans="1:5" x14ac:dyDescent="0.3">
      <c r="A46" s="86" t="s">
        <v>105</v>
      </c>
      <c r="B46" s="86"/>
      <c r="C46" s="82">
        <f>C5+C45+C44</f>
        <v>4820.0600000000004</v>
      </c>
      <c r="D46" s="38">
        <f>D5+D45+D44</f>
        <v>6065.0599999999995</v>
      </c>
      <c r="E46" s="38">
        <f>E5+E45+E44</f>
        <v>2214.2299999999996</v>
      </c>
    </row>
    <row r="47" spans="1:5" x14ac:dyDescent="0.3">
      <c r="A47"/>
      <c r="B47"/>
    </row>
    <row r="48" spans="1:5" x14ac:dyDescent="0.3">
      <c r="A48" s="84" t="s">
        <v>106</v>
      </c>
      <c r="B48" s="2" t="s">
        <v>107</v>
      </c>
    </row>
    <row r="49" spans="1:2" x14ac:dyDescent="0.3">
      <c r="A49" s="84" t="s">
        <v>108</v>
      </c>
      <c r="B49" s="2" t="s">
        <v>109</v>
      </c>
    </row>
    <row r="50" spans="1:2" x14ac:dyDescent="0.3">
      <c r="A50" s="84" t="s">
        <v>110</v>
      </c>
      <c r="B50" s="2" t="s">
        <v>111</v>
      </c>
    </row>
    <row r="52" spans="1:2" x14ac:dyDescent="0.3">
      <c r="B52" s="2" t="s">
        <v>116</v>
      </c>
    </row>
  </sheetData>
  <mergeCells count="2">
    <mergeCell ref="A45:B45"/>
    <mergeCell ref="A46:B4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9"/>
  <sheetViews>
    <sheetView zoomScale="85" zoomScaleNormal="85" workbookViewId="0">
      <selection activeCell="E1" sqref="A1:E1048576"/>
    </sheetView>
  </sheetViews>
  <sheetFormatPr baseColWidth="10" defaultColWidth="8.88671875" defaultRowHeight="14.4" x14ac:dyDescent="0.3"/>
  <cols>
    <col min="1" max="1" width="8.44140625" style="1"/>
    <col min="2" max="2" width="69.21875" style="2"/>
    <col min="3" max="10" width="17.77734375" style="2"/>
    <col min="11" max="15" width="17.77734375" style="3"/>
    <col min="16" max="25" width="0" style="3" hidden="1"/>
    <col min="26" max="1025" width="17.77734375" style="2"/>
  </cols>
  <sheetData>
    <row r="1" spans="1:1024" ht="17.399999999999999" customHeight="1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17.399999999999999" customHeight="1" x14ac:dyDescent="0.3">
      <c r="A2" s="4" t="s">
        <v>112</v>
      </c>
      <c r="B2" s="5"/>
      <c r="C2" s="5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7.399999999999999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6"/>
      <c r="L3" s="7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s="19" customFormat="1" ht="17.399999999999999" customHeight="1" x14ac:dyDescent="0.3">
      <c r="A4" s="8" t="s">
        <v>1</v>
      </c>
      <c r="B4" s="9" t="s">
        <v>2</v>
      </c>
      <c r="C4" s="10" t="s">
        <v>3</v>
      </c>
      <c r="D4" s="11" t="s">
        <v>4</v>
      </c>
      <c r="E4" s="11" t="s">
        <v>5</v>
      </c>
      <c r="F4" s="10" t="s">
        <v>6</v>
      </c>
      <c r="G4" s="10" t="s">
        <v>7</v>
      </c>
      <c r="H4" s="11" t="s">
        <v>8</v>
      </c>
      <c r="I4" s="12" t="s">
        <v>9</v>
      </c>
      <c r="J4" s="13" t="s">
        <v>10</v>
      </c>
      <c r="K4" s="14" t="s">
        <v>11</v>
      </c>
      <c r="L4" s="15" t="s">
        <v>12</v>
      </c>
      <c r="M4" s="16" t="s">
        <v>13</v>
      </c>
      <c r="N4" s="10" t="s">
        <v>14</v>
      </c>
      <c r="O4" s="10" t="s">
        <v>15</v>
      </c>
      <c r="P4" s="15" t="s">
        <v>16</v>
      </c>
      <c r="Q4" s="15" t="s">
        <v>17</v>
      </c>
      <c r="R4" s="17" t="s">
        <v>18</v>
      </c>
      <c r="S4" s="10" t="s">
        <v>19</v>
      </c>
      <c r="T4" s="18" t="s">
        <v>20</v>
      </c>
      <c r="U4" s="15" t="s">
        <v>21</v>
      </c>
      <c r="V4" s="14" t="s">
        <v>22</v>
      </c>
      <c r="W4" s="10" t="s">
        <v>23</v>
      </c>
      <c r="X4" s="15" t="s">
        <v>24</v>
      </c>
      <c r="Y4" s="15" t="s">
        <v>25</v>
      </c>
    </row>
    <row r="5" spans="1:1024" ht="17.399999999999999" customHeight="1" x14ac:dyDescent="0.3">
      <c r="A5" s="20" t="s">
        <v>26</v>
      </c>
      <c r="B5" s="21" t="s">
        <v>27</v>
      </c>
      <c r="C5" s="22">
        <v>6065.06</v>
      </c>
      <c r="D5" s="23">
        <v>7362.23</v>
      </c>
      <c r="E5" s="23">
        <v>7362.23</v>
      </c>
      <c r="F5" s="22">
        <v>8252.89</v>
      </c>
      <c r="G5" s="22">
        <v>8252.89</v>
      </c>
      <c r="H5" s="23">
        <v>1794.37</v>
      </c>
      <c r="I5" s="24">
        <v>1794.37</v>
      </c>
      <c r="J5" s="22">
        <v>3252.82</v>
      </c>
      <c r="K5" s="25">
        <v>3500</v>
      </c>
      <c r="L5" s="24">
        <v>1995.65</v>
      </c>
      <c r="M5" s="26">
        <v>1995.65</v>
      </c>
      <c r="N5" s="27">
        <v>2968.05</v>
      </c>
      <c r="O5" s="27">
        <v>1500</v>
      </c>
      <c r="P5" s="28">
        <v>2542.12</v>
      </c>
      <c r="Q5" s="24">
        <v>2500</v>
      </c>
      <c r="R5" s="29">
        <v>2722.02</v>
      </c>
      <c r="S5" s="22">
        <v>1500</v>
      </c>
      <c r="T5" s="23">
        <v>1002.57</v>
      </c>
      <c r="U5" s="24">
        <v>1500</v>
      </c>
      <c r="V5" s="25">
        <v>691.1</v>
      </c>
      <c r="W5" s="22">
        <v>1500</v>
      </c>
      <c r="X5" s="30">
        <v>1468.25</v>
      </c>
      <c r="Y5" s="24">
        <v>1570</v>
      </c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7.399999999999999" customHeight="1" x14ac:dyDescent="0.3">
      <c r="A6" s="8" t="s">
        <v>28</v>
      </c>
      <c r="B6" s="9" t="s">
        <v>29</v>
      </c>
      <c r="C6" s="27">
        <v>-1500</v>
      </c>
      <c r="D6" s="31">
        <v>-1500</v>
      </c>
      <c r="E6" s="31">
        <v>-1500</v>
      </c>
      <c r="F6" s="27">
        <v>-1500</v>
      </c>
      <c r="G6" s="27">
        <v>-1500</v>
      </c>
      <c r="H6" s="31">
        <v>-1500</v>
      </c>
      <c r="I6" s="28">
        <v>-1500</v>
      </c>
      <c r="J6" s="27">
        <v>-1500</v>
      </c>
      <c r="K6" s="32">
        <v>-1500</v>
      </c>
      <c r="L6" s="28">
        <v>-1500</v>
      </c>
      <c r="M6" s="33">
        <v>-1500</v>
      </c>
      <c r="N6" s="27">
        <v>-1500</v>
      </c>
      <c r="O6" s="27">
        <v>-1500</v>
      </c>
      <c r="P6" s="28">
        <v>-1500</v>
      </c>
      <c r="Q6" s="28">
        <v>-1500</v>
      </c>
      <c r="R6" s="34">
        <v>-1500</v>
      </c>
      <c r="S6" s="27">
        <v>-1500</v>
      </c>
      <c r="T6" s="31">
        <v>-1500</v>
      </c>
      <c r="U6" s="28">
        <v>-1500</v>
      </c>
      <c r="V6" s="32">
        <v>-1500</v>
      </c>
      <c r="W6" s="27">
        <v>-1500</v>
      </c>
      <c r="X6" s="28">
        <v>-1500</v>
      </c>
      <c r="Y6" s="28">
        <v>-1500</v>
      </c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17.399999999999999" customHeight="1" x14ac:dyDescent="0.3">
      <c r="A7" s="8" t="s">
        <v>30</v>
      </c>
      <c r="B7" s="9" t="s">
        <v>31</v>
      </c>
      <c r="C7" s="27">
        <f>SUM(C8:C9)</f>
        <v>7500</v>
      </c>
      <c r="D7" s="31">
        <f>SUM(D8:D9)</f>
        <v>7085.3</v>
      </c>
      <c r="E7" s="31">
        <f>SUM(E8:E9)</f>
        <v>7000</v>
      </c>
      <c r="F7" s="27">
        <v>7060</v>
      </c>
      <c r="G7" s="27">
        <f t="shared" ref="G7:Y7" si="0">SUM(G8:G9)</f>
        <v>7000</v>
      </c>
      <c r="H7" s="31">
        <f t="shared" si="0"/>
        <v>7638.6</v>
      </c>
      <c r="I7" s="28">
        <f t="shared" si="0"/>
        <v>7500</v>
      </c>
      <c r="J7" s="27">
        <f t="shared" si="0"/>
        <v>7000.4</v>
      </c>
      <c r="K7" s="32">
        <f t="shared" si="0"/>
        <v>7000</v>
      </c>
      <c r="L7" s="28">
        <f t="shared" si="0"/>
        <v>7335.13</v>
      </c>
      <c r="M7" s="33">
        <f t="shared" si="0"/>
        <v>7000</v>
      </c>
      <c r="N7" s="27">
        <f t="shared" si="0"/>
        <v>7000</v>
      </c>
      <c r="O7" s="27">
        <f t="shared" si="0"/>
        <v>7000</v>
      </c>
      <c r="P7" s="28">
        <f t="shared" si="0"/>
        <v>7011</v>
      </c>
      <c r="Q7" s="28">
        <f t="shared" si="0"/>
        <v>7000</v>
      </c>
      <c r="R7" s="34">
        <f t="shared" si="0"/>
        <v>7000</v>
      </c>
      <c r="S7" s="27">
        <f t="shared" si="0"/>
        <v>7000</v>
      </c>
      <c r="T7" s="31">
        <f t="shared" si="0"/>
        <v>5600</v>
      </c>
      <c r="U7" s="28">
        <f t="shared" si="0"/>
        <v>5600</v>
      </c>
      <c r="V7" s="32">
        <f t="shared" si="0"/>
        <v>5670</v>
      </c>
      <c r="W7" s="27">
        <f t="shared" si="0"/>
        <v>5600</v>
      </c>
      <c r="X7" s="28">
        <f t="shared" si="0"/>
        <v>3505</v>
      </c>
      <c r="Y7" s="28">
        <f t="shared" si="0"/>
        <v>3400</v>
      </c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17.399999999999999" customHeight="1" x14ac:dyDescent="0.3">
      <c r="A8" s="35" t="s">
        <v>32</v>
      </c>
      <c r="B8" s="36" t="s">
        <v>33</v>
      </c>
      <c r="C8" s="37">
        <v>7500</v>
      </c>
      <c r="D8" s="38">
        <v>7000</v>
      </c>
      <c r="E8" s="38">
        <v>7000</v>
      </c>
      <c r="F8" s="37">
        <v>7000</v>
      </c>
      <c r="G8" s="37">
        <v>7000</v>
      </c>
      <c r="H8" s="38">
        <v>7500</v>
      </c>
      <c r="I8" s="39">
        <v>7500</v>
      </c>
      <c r="J8" s="37">
        <v>7000</v>
      </c>
      <c r="K8" s="40">
        <v>7000</v>
      </c>
      <c r="L8" s="39">
        <v>7000</v>
      </c>
      <c r="M8" s="41">
        <v>7000</v>
      </c>
      <c r="N8" s="37">
        <v>7000</v>
      </c>
      <c r="O8" s="37">
        <v>7000</v>
      </c>
      <c r="P8" s="39">
        <v>7000</v>
      </c>
      <c r="Q8" s="39">
        <v>7000</v>
      </c>
      <c r="R8" s="42">
        <v>7000</v>
      </c>
      <c r="S8" s="37">
        <v>7000</v>
      </c>
      <c r="T8" s="38">
        <v>5600</v>
      </c>
      <c r="U8" s="39">
        <v>5600</v>
      </c>
      <c r="V8" s="40">
        <v>5600</v>
      </c>
      <c r="W8" s="37">
        <v>5600</v>
      </c>
      <c r="X8" s="39">
        <v>3400</v>
      </c>
      <c r="Y8" s="39">
        <v>3400</v>
      </c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17.399999999999999" customHeight="1" x14ac:dyDescent="0.3">
      <c r="A9" s="35" t="s">
        <v>34</v>
      </c>
      <c r="B9" s="36" t="s">
        <v>35</v>
      </c>
      <c r="C9" s="37">
        <v>0</v>
      </c>
      <c r="D9" s="38">
        <v>85.3</v>
      </c>
      <c r="E9" s="38">
        <v>0</v>
      </c>
      <c r="F9" s="37">
        <v>343.7</v>
      </c>
      <c r="G9" s="37">
        <v>0</v>
      </c>
      <c r="H9" s="38">
        <v>138.6</v>
      </c>
      <c r="I9" s="39">
        <v>0</v>
      </c>
      <c r="J9" s="37">
        <v>0.4</v>
      </c>
      <c r="K9" s="40">
        <v>0</v>
      </c>
      <c r="L9" s="39">
        <v>335.13</v>
      </c>
      <c r="M9" s="41">
        <v>0</v>
      </c>
      <c r="N9" s="37">
        <v>0</v>
      </c>
      <c r="O9" s="37">
        <v>0</v>
      </c>
      <c r="P9" s="39">
        <v>11</v>
      </c>
      <c r="Q9" s="39">
        <v>0</v>
      </c>
      <c r="R9" s="42">
        <v>0</v>
      </c>
      <c r="S9" s="37">
        <v>0</v>
      </c>
      <c r="T9" s="38">
        <v>0</v>
      </c>
      <c r="U9" s="39">
        <v>0</v>
      </c>
      <c r="V9" s="40">
        <v>70</v>
      </c>
      <c r="W9" s="37">
        <v>0</v>
      </c>
      <c r="X9" s="39">
        <v>105</v>
      </c>
      <c r="Y9" s="39">
        <v>0</v>
      </c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s="19" customFormat="1" ht="17.399999999999999" customHeight="1" x14ac:dyDescent="0.3">
      <c r="A10" s="8" t="s">
        <v>36</v>
      </c>
      <c r="B10" s="9" t="s">
        <v>37</v>
      </c>
      <c r="C10" s="27">
        <v>0</v>
      </c>
      <c r="D10" s="31">
        <v>0</v>
      </c>
      <c r="E10" s="31">
        <v>0</v>
      </c>
      <c r="F10" s="27">
        <v>-885.8</v>
      </c>
      <c r="G10" s="27">
        <v>0</v>
      </c>
      <c r="H10" s="31">
        <v>248</v>
      </c>
      <c r="I10" s="28">
        <v>695.63</v>
      </c>
      <c r="J10" s="27">
        <v>-163.5</v>
      </c>
      <c r="K10" s="32">
        <v>0</v>
      </c>
      <c r="L10" s="28">
        <v>-132.5</v>
      </c>
      <c r="M10" s="33">
        <v>0</v>
      </c>
      <c r="N10" s="27">
        <v>114.4</v>
      </c>
      <c r="O10" s="27">
        <v>0</v>
      </c>
      <c r="P10" s="28">
        <v>38.200000000000003</v>
      </c>
      <c r="Q10" s="28">
        <v>0</v>
      </c>
      <c r="R10" s="34">
        <v>-15</v>
      </c>
      <c r="S10" s="27">
        <v>0</v>
      </c>
      <c r="T10" s="31">
        <v>453</v>
      </c>
      <c r="U10" s="28">
        <v>0</v>
      </c>
      <c r="V10" s="32">
        <v>20</v>
      </c>
      <c r="W10" s="27">
        <v>0</v>
      </c>
      <c r="X10" s="28">
        <v>0</v>
      </c>
      <c r="Y10" s="28">
        <v>0</v>
      </c>
    </row>
    <row r="11" spans="1:1024" ht="17.399999999999999" customHeight="1" x14ac:dyDescent="0.3">
      <c r="A11" s="8" t="s">
        <v>38</v>
      </c>
      <c r="B11" s="9" t="s">
        <v>39</v>
      </c>
      <c r="C11" s="27">
        <f>SUM(C12:C13)</f>
        <v>-200</v>
      </c>
      <c r="D11" s="31">
        <f>SUM(D12:D13)</f>
        <v>-157.63</v>
      </c>
      <c r="E11" s="31">
        <f>SUM(E12:E13)</f>
        <v>-200</v>
      </c>
      <c r="F11" s="27">
        <v>-178.78</v>
      </c>
      <c r="G11" s="27">
        <f t="shared" ref="G11:V11" si="1">SUM(G12:G13)</f>
        <v>-300</v>
      </c>
      <c r="H11" s="31">
        <f t="shared" si="1"/>
        <v>202.57999999999998</v>
      </c>
      <c r="I11" s="28">
        <f t="shared" si="1"/>
        <v>-300</v>
      </c>
      <c r="J11" s="27">
        <f t="shared" si="1"/>
        <v>-168</v>
      </c>
      <c r="K11" s="32">
        <f t="shared" si="1"/>
        <v>0</v>
      </c>
      <c r="L11" s="28">
        <f t="shared" si="1"/>
        <v>-620</v>
      </c>
      <c r="M11" s="33">
        <f t="shared" si="1"/>
        <v>0</v>
      </c>
      <c r="N11" s="27">
        <f t="shared" si="1"/>
        <v>-378.4</v>
      </c>
      <c r="O11" s="27">
        <f t="shared" si="1"/>
        <v>0</v>
      </c>
      <c r="P11" s="28">
        <f t="shared" si="1"/>
        <v>-71.389999999999986</v>
      </c>
      <c r="Q11" s="28">
        <f t="shared" si="1"/>
        <v>0</v>
      </c>
      <c r="R11" s="34">
        <f t="shared" si="1"/>
        <v>184.55</v>
      </c>
      <c r="S11" s="27">
        <f t="shared" si="1"/>
        <v>0</v>
      </c>
      <c r="T11" s="31">
        <f t="shared" si="1"/>
        <v>-52.009999999999991</v>
      </c>
      <c r="U11" s="28">
        <f t="shared" si="1"/>
        <v>0</v>
      </c>
      <c r="V11" s="43">
        <f t="shared" si="1"/>
        <v>-208.42</v>
      </c>
      <c r="W11" s="27">
        <v>0</v>
      </c>
      <c r="X11" s="44">
        <f>SUM(X12:X13)</f>
        <v>-68.930000000000007</v>
      </c>
      <c r="Y11" s="28">
        <v>0</v>
      </c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17.399999999999999" customHeight="1" x14ac:dyDescent="0.3">
      <c r="A12" s="45" t="s">
        <v>40</v>
      </c>
      <c r="B12" s="36" t="s">
        <v>41</v>
      </c>
      <c r="C12" s="37">
        <v>0</v>
      </c>
      <c r="D12" s="38">
        <v>192.37</v>
      </c>
      <c r="E12" s="38">
        <v>0</v>
      </c>
      <c r="F12" s="37">
        <v>481.22</v>
      </c>
      <c r="G12" s="37">
        <v>0</v>
      </c>
      <c r="H12" s="38">
        <v>282.58</v>
      </c>
      <c r="I12" s="39">
        <v>0</v>
      </c>
      <c r="J12" s="37">
        <v>-168</v>
      </c>
      <c r="K12" s="40">
        <v>0</v>
      </c>
      <c r="L12" s="39">
        <v>0</v>
      </c>
      <c r="M12" s="41">
        <v>0</v>
      </c>
      <c r="N12" s="37">
        <v>421.6</v>
      </c>
      <c r="O12" s="37">
        <v>0</v>
      </c>
      <c r="P12" s="39">
        <v>578.61</v>
      </c>
      <c r="Q12" s="39">
        <v>0</v>
      </c>
      <c r="R12" s="42">
        <v>504.55</v>
      </c>
      <c r="S12" s="37">
        <v>0</v>
      </c>
      <c r="T12" s="38">
        <v>227.99</v>
      </c>
      <c r="U12" s="39">
        <v>0</v>
      </c>
      <c r="V12" s="40">
        <v>141.58000000000001</v>
      </c>
      <c r="W12" s="37"/>
      <c r="X12" s="39">
        <v>221.07</v>
      </c>
      <c r="Y12" s="39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17.399999999999999" customHeight="1" x14ac:dyDescent="0.3">
      <c r="A13" s="45" t="s">
        <v>42</v>
      </c>
      <c r="B13" s="36" t="s">
        <v>43</v>
      </c>
      <c r="C13" s="37">
        <v>-200</v>
      </c>
      <c r="D13" s="38">
        <v>-350</v>
      </c>
      <c r="E13" s="38">
        <v>-200</v>
      </c>
      <c r="F13" s="37">
        <v>-660</v>
      </c>
      <c r="G13" s="37">
        <v>-300</v>
      </c>
      <c r="H13" s="38">
        <v>-80</v>
      </c>
      <c r="I13" s="39">
        <v>-300</v>
      </c>
      <c r="J13" s="37">
        <v>0</v>
      </c>
      <c r="K13" s="40">
        <v>0</v>
      </c>
      <c r="L13" s="39">
        <v>-620</v>
      </c>
      <c r="M13" s="41">
        <v>0</v>
      </c>
      <c r="N13" s="37">
        <v>-800</v>
      </c>
      <c r="O13" s="37">
        <v>0</v>
      </c>
      <c r="P13" s="39">
        <v>-650</v>
      </c>
      <c r="Q13" s="39">
        <v>0</v>
      </c>
      <c r="R13" s="42">
        <v>-320</v>
      </c>
      <c r="S13" s="37">
        <v>0</v>
      </c>
      <c r="T13" s="38">
        <v>-280</v>
      </c>
      <c r="U13" s="39">
        <v>0</v>
      </c>
      <c r="V13" s="46">
        <v>-350</v>
      </c>
      <c r="W13" s="37"/>
      <c r="X13" s="47">
        <v>-290</v>
      </c>
      <c r="Y13" s="39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s="19" customFormat="1" ht="17.399999999999999" customHeight="1" x14ac:dyDescent="0.3">
      <c r="A14" s="8" t="s">
        <v>44</v>
      </c>
      <c r="B14" s="9" t="s">
        <v>45</v>
      </c>
      <c r="C14" s="27">
        <v>0</v>
      </c>
      <c r="D14" s="31">
        <v>-63.9</v>
      </c>
      <c r="E14" s="31">
        <v>0</v>
      </c>
      <c r="F14" s="27">
        <v>-1210.43</v>
      </c>
      <c r="G14" s="27">
        <v>0</v>
      </c>
      <c r="H14" s="31">
        <v>596.61</v>
      </c>
      <c r="I14" s="28">
        <v>0</v>
      </c>
      <c r="J14" s="27">
        <v>-219.81</v>
      </c>
      <c r="K14" s="32">
        <v>-185</v>
      </c>
      <c r="L14" s="28">
        <v>-13.83</v>
      </c>
      <c r="M14" s="33">
        <v>0</v>
      </c>
      <c r="N14" s="27">
        <v>-144.51</v>
      </c>
      <c r="O14" s="27">
        <v>0</v>
      </c>
      <c r="P14" s="28">
        <v>627.48</v>
      </c>
      <c r="Q14" s="28">
        <v>0</v>
      </c>
      <c r="R14" s="34">
        <v>328.45999999999702</v>
      </c>
      <c r="S14" s="27">
        <v>0</v>
      </c>
      <c r="T14" s="31">
        <v>339.41</v>
      </c>
      <c r="U14" s="28">
        <v>0</v>
      </c>
      <c r="V14" s="32">
        <v>673.1</v>
      </c>
      <c r="W14" s="27">
        <v>0</v>
      </c>
      <c r="X14" s="44">
        <v>-22.4499999999991</v>
      </c>
      <c r="Y14" s="28">
        <v>0</v>
      </c>
    </row>
    <row r="15" spans="1:1024" ht="17.399999999999999" customHeight="1" x14ac:dyDescent="0.3">
      <c r="A15" s="8" t="s">
        <v>46</v>
      </c>
      <c r="B15" s="9" t="s">
        <v>47</v>
      </c>
      <c r="C15" s="48">
        <v>-3200</v>
      </c>
      <c r="D15" s="31">
        <v>-1369.21</v>
      </c>
      <c r="E15" s="31">
        <v>-3200</v>
      </c>
      <c r="F15" s="48">
        <v>-3218.99</v>
      </c>
      <c r="G15" s="48">
        <v>-3200</v>
      </c>
      <c r="H15" s="31">
        <v>-2896.32</v>
      </c>
      <c r="I15" s="44">
        <v>-3200</v>
      </c>
      <c r="J15" s="48">
        <v>-3654.76</v>
      </c>
      <c r="K15" s="43">
        <v>-3200</v>
      </c>
      <c r="L15" s="44">
        <v>-3307.48</v>
      </c>
      <c r="M15" s="49">
        <v>-3200</v>
      </c>
      <c r="N15" s="27">
        <v>-3189.06</v>
      </c>
      <c r="O15" s="48">
        <v>-2800</v>
      </c>
      <c r="P15" s="28">
        <v>-3614.37</v>
      </c>
      <c r="Q15" s="44">
        <v>-3500</v>
      </c>
      <c r="R15" s="34">
        <v>-3081.86</v>
      </c>
      <c r="S15" s="27">
        <v>-3000</v>
      </c>
      <c r="T15" s="31">
        <v>-2262.1999999999998</v>
      </c>
      <c r="U15" s="28">
        <v>-2100</v>
      </c>
      <c r="V15" s="43">
        <v>-2269</v>
      </c>
      <c r="W15" s="48">
        <v>-2100</v>
      </c>
      <c r="X15" s="44">
        <v>-1339.4</v>
      </c>
      <c r="Y15" s="44">
        <v>-900</v>
      </c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7.399999999999999" customHeight="1" x14ac:dyDescent="0.3">
      <c r="A16" s="8" t="s">
        <v>48</v>
      </c>
      <c r="B16" s="9" t="s">
        <v>49</v>
      </c>
      <c r="C16" s="48">
        <v>-1900</v>
      </c>
      <c r="D16" s="31">
        <v>-2050</v>
      </c>
      <c r="E16" s="31">
        <v>-1900</v>
      </c>
      <c r="F16" s="48">
        <v>0</v>
      </c>
      <c r="G16" s="48">
        <v>-1900</v>
      </c>
      <c r="H16" s="31">
        <v>-2107.39</v>
      </c>
      <c r="I16" s="44">
        <v>-1900</v>
      </c>
      <c r="J16" s="48">
        <v>-2594.0500000000002</v>
      </c>
      <c r="K16" s="43">
        <v>-1900</v>
      </c>
      <c r="L16" s="44">
        <v>-557.9</v>
      </c>
      <c r="M16" s="49">
        <v>-1900</v>
      </c>
      <c r="N16" s="27">
        <v>-1500</v>
      </c>
      <c r="O16" s="48">
        <v>-1900</v>
      </c>
      <c r="P16" s="28">
        <v>-1556.95</v>
      </c>
      <c r="Q16" s="44">
        <v>-1900</v>
      </c>
      <c r="R16" s="34">
        <v>-2137.7199999999998</v>
      </c>
      <c r="S16" s="27">
        <v>-1900</v>
      </c>
      <c r="T16" s="31">
        <v>-1314</v>
      </c>
      <c r="U16" s="28">
        <v>-1400</v>
      </c>
      <c r="V16" s="43">
        <v>-1264</v>
      </c>
      <c r="W16" s="48">
        <v>-1400</v>
      </c>
      <c r="X16" s="44">
        <v>-831.75</v>
      </c>
      <c r="Y16" s="44">
        <v>-800</v>
      </c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7.399999999999999" customHeight="1" x14ac:dyDescent="0.3">
      <c r="A17" s="8" t="s">
        <v>50</v>
      </c>
      <c r="B17" s="9" t="s">
        <v>51</v>
      </c>
      <c r="C17" s="48">
        <v>-600</v>
      </c>
      <c r="D17" s="31">
        <v>-318.75</v>
      </c>
      <c r="E17" s="31">
        <v>-600</v>
      </c>
      <c r="F17" s="48">
        <v>-775</v>
      </c>
      <c r="G17" s="48">
        <v>-600</v>
      </c>
      <c r="H17" s="31">
        <v>-7.2</v>
      </c>
      <c r="I17" s="44">
        <v>-600</v>
      </c>
      <c r="J17" s="27">
        <v>0</v>
      </c>
      <c r="K17" s="43">
        <v>-300</v>
      </c>
      <c r="L17" s="28">
        <v>0</v>
      </c>
      <c r="M17" s="49">
        <v>-300</v>
      </c>
      <c r="N17" s="27">
        <v>0</v>
      </c>
      <c r="O17" s="48">
        <v>-300</v>
      </c>
      <c r="P17" s="28">
        <v>-340.76</v>
      </c>
      <c r="Q17" s="44">
        <v>-300</v>
      </c>
      <c r="R17" s="34">
        <v>-194.44</v>
      </c>
      <c r="S17" s="27">
        <v>-250</v>
      </c>
      <c r="T17" s="31">
        <v>3</v>
      </c>
      <c r="U17" s="28">
        <v>-100</v>
      </c>
      <c r="V17" s="32">
        <v>-325</v>
      </c>
      <c r="W17" s="48">
        <v>-100</v>
      </c>
      <c r="X17" s="28">
        <v>211.28</v>
      </c>
      <c r="Y17" s="44">
        <v>-100</v>
      </c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17.399999999999999" customHeight="1" x14ac:dyDescent="0.3">
      <c r="A18" s="8" t="s">
        <v>52</v>
      </c>
      <c r="B18" s="9" t="s">
        <v>53</v>
      </c>
      <c r="C18" s="27">
        <f>SUM(C19:C24)</f>
        <v>-100</v>
      </c>
      <c r="D18" s="31">
        <f>SUM(D19:D24)</f>
        <v>546.67000000000007</v>
      </c>
      <c r="E18" s="31">
        <f>SUM(E19:E24)</f>
        <v>-100</v>
      </c>
      <c r="F18" s="27">
        <v>259.92</v>
      </c>
      <c r="G18" s="27">
        <f t="shared" ref="G18:Y18" si="2">SUM(G19:G24)</f>
        <v>-420</v>
      </c>
      <c r="H18" s="31">
        <f t="shared" si="2"/>
        <v>105.25999999999999</v>
      </c>
      <c r="I18" s="28">
        <f t="shared" si="2"/>
        <v>-100</v>
      </c>
      <c r="J18" s="27">
        <f t="shared" si="2"/>
        <v>128.85999999999999</v>
      </c>
      <c r="K18" s="32">
        <f t="shared" si="2"/>
        <v>20</v>
      </c>
      <c r="L18" s="28">
        <f t="shared" si="2"/>
        <v>0</v>
      </c>
      <c r="M18" s="33">
        <f t="shared" si="2"/>
        <v>0</v>
      </c>
      <c r="N18" s="27">
        <f t="shared" si="2"/>
        <v>117.99000000000002</v>
      </c>
      <c r="O18" s="27">
        <f t="shared" si="2"/>
        <v>0</v>
      </c>
      <c r="P18" s="28">
        <f t="shared" si="2"/>
        <v>-344.27000000000004</v>
      </c>
      <c r="Q18" s="44">
        <f t="shared" si="2"/>
        <v>-100</v>
      </c>
      <c r="R18" s="34">
        <f t="shared" si="2"/>
        <v>123.51999999999998</v>
      </c>
      <c r="S18" s="27">
        <f t="shared" si="2"/>
        <v>-100</v>
      </c>
      <c r="T18" s="31">
        <f t="shared" si="2"/>
        <v>654.71</v>
      </c>
      <c r="U18" s="28">
        <f t="shared" si="2"/>
        <v>-100</v>
      </c>
      <c r="V18" s="43">
        <f t="shared" si="2"/>
        <v>-89.84</v>
      </c>
      <c r="W18" s="48">
        <f t="shared" si="2"/>
        <v>-100</v>
      </c>
      <c r="X18" s="44">
        <f t="shared" si="2"/>
        <v>-6.1299999999999955</v>
      </c>
      <c r="Y18" s="44">
        <f t="shared" si="2"/>
        <v>-50</v>
      </c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17.399999999999999" customHeight="1" x14ac:dyDescent="0.3">
      <c r="A19" s="45" t="s">
        <v>54</v>
      </c>
      <c r="B19" s="36" t="s">
        <v>55</v>
      </c>
      <c r="C19" s="37">
        <v>0</v>
      </c>
      <c r="D19" s="38">
        <v>275.10000000000002</v>
      </c>
      <c r="E19" s="38">
        <v>0</v>
      </c>
      <c r="F19" s="37">
        <v>-95.8</v>
      </c>
      <c r="G19" s="37">
        <v>0</v>
      </c>
      <c r="H19" s="38">
        <v>344.44</v>
      </c>
      <c r="I19" s="39">
        <v>0</v>
      </c>
      <c r="J19" s="37">
        <v>0</v>
      </c>
      <c r="K19" s="40">
        <v>120</v>
      </c>
      <c r="L19" s="39">
        <v>0</v>
      </c>
      <c r="M19" s="41">
        <v>100</v>
      </c>
      <c r="N19" s="37">
        <v>304.60000000000002</v>
      </c>
      <c r="O19" s="37">
        <v>100</v>
      </c>
      <c r="P19" s="39">
        <v>-191.36</v>
      </c>
      <c r="Q19" s="39">
        <v>100</v>
      </c>
      <c r="R19" s="42">
        <v>244.52</v>
      </c>
      <c r="S19" s="37">
        <v>100</v>
      </c>
      <c r="T19" s="38">
        <v>376.5</v>
      </c>
      <c r="U19" s="39">
        <v>100</v>
      </c>
      <c r="V19" s="40">
        <v>8.5</v>
      </c>
      <c r="W19" s="37">
        <v>70</v>
      </c>
      <c r="X19" s="47">
        <v>-55.09</v>
      </c>
      <c r="Y19" s="39">
        <v>150</v>
      </c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17.399999999999999" customHeight="1" x14ac:dyDescent="0.3">
      <c r="A20" s="45" t="s">
        <v>56</v>
      </c>
      <c r="B20" s="36" t="s">
        <v>57</v>
      </c>
      <c r="C20" s="37">
        <v>0</v>
      </c>
      <c r="D20" s="38">
        <v>68.599999999999994</v>
      </c>
      <c r="E20" s="38">
        <v>0</v>
      </c>
      <c r="F20" s="37">
        <v>138.1</v>
      </c>
      <c r="G20" s="37">
        <v>0</v>
      </c>
      <c r="H20" s="38">
        <v>53.66</v>
      </c>
      <c r="I20" s="39">
        <v>0</v>
      </c>
      <c r="J20" s="37">
        <v>-30.18</v>
      </c>
      <c r="K20" s="40">
        <v>0</v>
      </c>
      <c r="L20" s="39">
        <v>0</v>
      </c>
      <c r="M20" s="41">
        <v>0</v>
      </c>
      <c r="N20" s="37">
        <v>-100</v>
      </c>
      <c r="O20" s="37">
        <v>0</v>
      </c>
      <c r="P20" s="39">
        <v>21.85</v>
      </c>
      <c r="Q20" s="39">
        <v>0</v>
      </c>
      <c r="R20" s="42">
        <v>118.66</v>
      </c>
      <c r="S20" s="37">
        <v>0</v>
      </c>
      <c r="T20" s="38">
        <v>92.91</v>
      </c>
      <c r="U20" s="39">
        <v>0</v>
      </c>
      <c r="V20" s="40">
        <v>-106.8</v>
      </c>
      <c r="W20" s="37">
        <v>0</v>
      </c>
      <c r="X20" s="39">
        <v>6.24</v>
      </c>
      <c r="Y20" s="39">
        <v>0</v>
      </c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17.399999999999999" customHeight="1" x14ac:dyDescent="0.3">
      <c r="A21" s="45" t="s">
        <v>58</v>
      </c>
      <c r="B21" s="36" t="s">
        <v>59</v>
      </c>
      <c r="C21" s="37">
        <v>0</v>
      </c>
      <c r="D21" s="38">
        <v>202.97</v>
      </c>
      <c r="E21" s="38">
        <v>0</v>
      </c>
      <c r="F21" s="37">
        <v>217.62</v>
      </c>
      <c r="G21" s="37">
        <v>0</v>
      </c>
      <c r="H21" s="38">
        <v>127.16</v>
      </c>
      <c r="I21" s="39">
        <v>0</v>
      </c>
      <c r="J21" s="37">
        <v>159.04</v>
      </c>
      <c r="K21" s="40">
        <v>0</v>
      </c>
      <c r="L21" s="39">
        <v>0</v>
      </c>
      <c r="M21" s="41">
        <v>0</v>
      </c>
      <c r="N21" s="37">
        <v>-86.61</v>
      </c>
      <c r="O21" s="37">
        <v>0</v>
      </c>
      <c r="P21" s="39">
        <v>181.4</v>
      </c>
      <c r="Q21" s="39">
        <v>0</v>
      </c>
      <c r="R21" s="42">
        <v>110.34</v>
      </c>
      <c r="S21" s="37">
        <v>0</v>
      </c>
      <c r="T21" s="38">
        <v>185.3</v>
      </c>
      <c r="U21" s="39">
        <v>0</v>
      </c>
      <c r="V21" s="40">
        <v>46.96</v>
      </c>
      <c r="W21" s="37">
        <v>0</v>
      </c>
      <c r="X21" s="39">
        <v>312.72000000000003</v>
      </c>
      <c r="Y21" s="39">
        <v>0</v>
      </c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7.399999999999999" customHeight="1" x14ac:dyDescent="0.3">
      <c r="A22" s="45" t="s">
        <v>60</v>
      </c>
      <c r="B22" s="36" t="s">
        <v>61</v>
      </c>
      <c r="C22" s="37">
        <v>0</v>
      </c>
      <c r="D22" s="38">
        <v>0</v>
      </c>
      <c r="E22" s="38">
        <v>0</v>
      </c>
      <c r="F22" s="37">
        <v>0</v>
      </c>
      <c r="G22" s="37">
        <v>0</v>
      </c>
      <c r="H22" s="38">
        <v>0</v>
      </c>
      <c r="I22" s="39">
        <v>0</v>
      </c>
      <c r="J22" s="37">
        <v>0</v>
      </c>
      <c r="K22" s="40">
        <v>0</v>
      </c>
      <c r="L22" s="39">
        <v>0</v>
      </c>
      <c r="M22" s="41">
        <v>0</v>
      </c>
      <c r="N22" s="37">
        <v>0</v>
      </c>
      <c r="O22" s="37">
        <v>0</v>
      </c>
      <c r="P22" s="39">
        <v>-26.16</v>
      </c>
      <c r="Q22" s="47">
        <v>-100</v>
      </c>
      <c r="R22" s="42">
        <v>0</v>
      </c>
      <c r="S22" s="37">
        <v>-100</v>
      </c>
      <c r="T22" s="38">
        <v>0</v>
      </c>
      <c r="U22" s="39">
        <v>-100</v>
      </c>
      <c r="V22" s="46">
        <v>-38.5</v>
      </c>
      <c r="W22" s="50">
        <v>-100</v>
      </c>
      <c r="X22" s="39">
        <v>0</v>
      </c>
      <c r="Y22" s="47">
        <v>-50</v>
      </c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7.399999999999999" customHeight="1" x14ac:dyDescent="0.3">
      <c r="A23" s="35" t="s">
        <v>62</v>
      </c>
      <c r="B23" s="36" t="s">
        <v>63</v>
      </c>
      <c r="C23" s="50">
        <v>-100</v>
      </c>
      <c r="D23" s="38">
        <v>0</v>
      </c>
      <c r="E23" s="38">
        <v>-100</v>
      </c>
      <c r="F23" s="50">
        <v>0</v>
      </c>
      <c r="G23" s="50">
        <v>-420</v>
      </c>
      <c r="H23" s="38">
        <v>-420</v>
      </c>
      <c r="I23" s="39">
        <v>-100</v>
      </c>
      <c r="J23" s="37">
        <v>0</v>
      </c>
      <c r="K23" s="46">
        <v>-100</v>
      </c>
      <c r="L23" s="39">
        <v>0</v>
      </c>
      <c r="M23" s="51">
        <v>-100</v>
      </c>
      <c r="N23" s="37">
        <v>0</v>
      </c>
      <c r="O23" s="50">
        <v>-100</v>
      </c>
      <c r="P23" s="39">
        <v>-330</v>
      </c>
      <c r="Q23" s="47">
        <v>-100</v>
      </c>
      <c r="R23" s="42">
        <v>-350</v>
      </c>
      <c r="S23" s="37">
        <v>-100</v>
      </c>
      <c r="T23" s="38">
        <v>0</v>
      </c>
      <c r="U23" s="39">
        <v>-100</v>
      </c>
      <c r="V23" s="40">
        <v>0</v>
      </c>
      <c r="W23" s="50">
        <v>-70</v>
      </c>
      <c r="X23" s="47">
        <v>-270</v>
      </c>
      <c r="Y23" s="47">
        <v>-150</v>
      </c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17.399999999999999" customHeight="1" x14ac:dyDescent="0.3">
      <c r="A24" s="35" t="s">
        <v>64</v>
      </c>
      <c r="B24" s="36" t="s">
        <v>65</v>
      </c>
      <c r="C24" s="37">
        <v>0</v>
      </c>
      <c r="D24" s="38">
        <v>0</v>
      </c>
      <c r="E24" s="38">
        <v>0</v>
      </c>
      <c r="F24" s="37">
        <v>0</v>
      </c>
      <c r="G24" s="37">
        <v>0</v>
      </c>
      <c r="H24" s="38">
        <v>0</v>
      </c>
      <c r="I24" s="39">
        <v>0</v>
      </c>
      <c r="J24" s="37">
        <v>0</v>
      </c>
      <c r="K24" s="40">
        <v>0</v>
      </c>
      <c r="L24" s="39">
        <v>0</v>
      </c>
      <c r="M24" s="41">
        <v>0</v>
      </c>
      <c r="N24" s="37">
        <v>0</v>
      </c>
      <c r="O24" s="37">
        <v>0</v>
      </c>
      <c r="P24" s="39">
        <v>0</v>
      </c>
      <c r="Q24" s="39">
        <v>0</v>
      </c>
      <c r="R24" s="42">
        <v>0</v>
      </c>
      <c r="S24" s="37">
        <v>0</v>
      </c>
      <c r="T24" s="38">
        <v>0</v>
      </c>
      <c r="U24" s="39">
        <v>0</v>
      </c>
      <c r="V24" s="40">
        <v>0</v>
      </c>
      <c r="W24" s="37">
        <v>0</v>
      </c>
      <c r="X24" s="39">
        <v>0</v>
      </c>
      <c r="Y24" s="39">
        <v>0</v>
      </c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s="19" customFormat="1" ht="17.399999999999999" customHeight="1" x14ac:dyDescent="0.3">
      <c r="A25" s="8" t="s">
        <v>66</v>
      </c>
      <c r="B25" s="9" t="s">
        <v>67</v>
      </c>
      <c r="C25" s="48">
        <v>-200</v>
      </c>
      <c r="D25" s="31">
        <v>-476.65</v>
      </c>
      <c r="E25" s="31">
        <v>-200</v>
      </c>
      <c r="F25" s="48">
        <v>-100</v>
      </c>
      <c r="G25" s="48">
        <v>-200</v>
      </c>
      <c r="H25" s="31">
        <v>0</v>
      </c>
      <c r="I25" s="44">
        <v>-200</v>
      </c>
      <c r="J25" s="27">
        <v>0</v>
      </c>
      <c r="K25" s="43">
        <v>-200</v>
      </c>
      <c r="L25" s="28">
        <v>0</v>
      </c>
      <c r="M25" s="49">
        <v>-200</v>
      </c>
      <c r="N25" s="27">
        <v>0</v>
      </c>
      <c r="O25" s="48">
        <v>-200</v>
      </c>
      <c r="P25" s="28">
        <v>0</v>
      </c>
      <c r="Q25" s="28">
        <v>0</v>
      </c>
      <c r="R25" s="34">
        <v>0</v>
      </c>
      <c r="S25" s="27">
        <v>0</v>
      </c>
      <c r="T25" s="31">
        <v>0</v>
      </c>
      <c r="U25" s="28">
        <v>0</v>
      </c>
      <c r="V25" s="32">
        <v>0</v>
      </c>
      <c r="W25" s="48">
        <v>-150</v>
      </c>
      <c r="X25" s="44">
        <v>-332.4</v>
      </c>
      <c r="Y25" s="44">
        <v>-200</v>
      </c>
    </row>
    <row r="26" spans="1:1024" ht="17.399999999999999" customHeight="1" x14ac:dyDescent="0.3">
      <c r="A26" s="8" t="s">
        <v>68</v>
      </c>
      <c r="B26" s="9" t="s">
        <v>69</v>
      </c>
      <c r="C26" s="27">
        <v>0</v>
      </c>
      <c r="D26" s="31">
        <v>0</v>
      </c>
      <c r="E26" s="31">
        <v>0</v>
      </c>
      <c r="F26" s="27">
        <v>0</v>
      </c>
      <c r="G26" s="27">
        <v>0</v>
      </c>
      <c r="H26" s="31">
        <v>0</v>
      </c>
      <c r="I26" s="28">
        <v>0</v>
      </c>
      <c r="J26" s="27">
        <v>0</v>
      </c>
      <c r="K26" s="32">
        <v>0</v>
      </c>
      <c r="L26" s="28">
        <v>0</v>
      </c>
      <c r="M26" s="33">
        <v>0</v>
      </c>
      <c r="N26" s="27">
        <v>0</v>
      </c>
      <c r="O26" s="27">
        <v>0</v>
      </c>
      <c r="P26" s="28">
        <v>0</v>
      </c>
      <c r="Q26" s="28">
        <v>0</v>
      </c>
      <c r="R26" s="34">
        <v>0</v>
      </c>
      <c r="S26" s="27">
        <v>0</v>
      </c>
      <c r="T26" s="31">
        <v>0</v>
      </c>
      <c r="U26" s="28">
        <v>0</v>
      </c>
      <c r="V26" s="32">
        <v>0</v>
      </c>
      <c r="W26" s="27">
        <v>0</v>
      </c>
      <c r="X26" s="44">
        <v>-4.1500000000000004</v>
      </c>
      <c r="Y26" s="28">
        <v>0</v>
      </c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17.399999999999999" customHeight="1" x14ac:dyDescent="0.3">
      <c r="A27" s="8" t="s">
        <v>70</v>
      </c>
      <c r="B27" s="9" t="s">
        <v>71</v>
      </c>
      <c r="C27" s="27">
        <v>0</v>
      </c>
      <c r="D27" s="31">
        <v>0</v>
      </c>
      <c r="E27" s="31">
        <v>0</v>
      </c>
      <c r="F27" s="27">
        <v>-500</v>
      </c>
      <c r="G27" s="27">
        <v>0</v>
      </c>
      <c r="H27" s="31">
        <v>0</v>
      </c>
      <c r="I27" s="28">
        <v>0</v>
      </c>
      <c r="J27" s="27">
        <v>0</v>
      </c>
      <c r="K27" s="32">
        <v>0</v>
      </c>
      <c r="L27" s="28">
        <v>0</v>
      </c>
      <c r="M27" s="33">
        <v>0</v>
      </c>
      <c r="N27" s="27">
        <v>0</v>
      </c>
      <c r="O27" s="27">
        <v>0</v>
      </c>
      <c r="P27" s="28">
        <v>0</v>
      </c>
      <c r="Q27" s="28">
        <v>0</v>
      </c>
      <c r="R27" s="34">
        <v>0</v>
      </c>
      <c r="S27" s="27">
        <v>0</v>
      </c>
      <c r="T27" s="31">
        <v>0</v>
      </c>
      <c r="U27" s="28">
        <v>0</v>
      </c>
      <c r="V27" s="32">
        <v>0</v>
      </c>
      <c r="W27" s="27">
        <v>0</v>
      </c>
      <c r="X27" s="28">
        <v>0</v>
      </c>
      <c r="Y27" s="28">
        <v>0</v>
      </c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17.399999999999999" customHeight="1" x14ac:dyDescent="0.3">
      <c r="A28" s="8" t="s">
        <v>72</v>
      </c>
      <c r="B28" s="9" t="s">
        <v>73</v>
      </c>
      <c r="C28" s="48">
        <f>SUM(C29:C41)-C31</f>
        <v>-3145</v>
      </c>
      <c r="D28" s="31">
        <f>SUM(D29:D41)-D31</f>
        <v>-1441.08</v>
      </c>
      <c r="E28" s="31">
        <f>SUM(E29:E41)-E31</f>
        <v>-3095</v>
      </c>
      <c r="F28" s="48">
        <v>-768.8</v>
      </c>
      <c r="G28" s="48">
        <f t="shared" ref="G28:Y28" si="3">SUM(G29:G41)-G31</f>
        <v>-2695</v>
      </c>
      <c r="H28" s="31">
        <f t="shared" si="3"/>
        <v>-554.99</v>
      </c>
      <c r="I28" s="44">
        <f t="shared" si="3"/>
        <v>-2045</v>
      </c>
      <c r="J28" s="48">
        <f t="shared" si="3"/>
        <v>-343.94</v>
      </c>
      <c r="K28" s="43">
        <f t="shared" si="3"/>
        <v>-2735</v>
      </c>
      <c r="L28" s="44">
        <f t="shared" si="3"/>
        <v>-1299.1500000000001</v>
      </c>
      <c r="M28" s="49">
        <f t="shared" si="3"/>
        <v>-1855</v>
      </c>
      <c r="N28" s="48">
        <f t="shared" si="3"/>
        <v>-2992.8199999999997</v>
      </c>
      <c r="O28" s="43">
        <f t="shared" si="3"/>
        <v>-1800</v>
      </c>
      <c r="P28" s="44">
        <f t="shared" si="3"/>
        <v>-1323.01</v>
      </c>
      <c r="Q28" s="49">
        <f t="shared" si="3"/>
        <v>-2250</v>
      </c>
      <c r="R28" s="48">
        <f t="shared" si="3"/>
        <v>-2387.4100000000003</v>
      </c>
      <c r="S28" s="43">
        <f t="shared" si="3"/>
        <v>-2755</v>
      </c>
      <c r="T28" s="44">
        <f t="shared" si="3"/>
        <v>-1717.46</v>
      </c>
      <c r="U28" s="49">
        <f t="shared" si="3"/>
        <v>-1900</v>
      </c>
      <c r="V28" s="48">
        <f t="shared" si="3"/>
        <v>-1691.37</v>
      </c>
      <c r="W28" s="43">
        <f t="shared" si="3"/>
        <v>-1750</v>
      </c>
      <c r="X28" s="44">
        <f t="shared" si="3"/>
        <v>-1888.2199999999998</v>
      </c>
      <c r="Y28" s="49">
        <f t="shared" si="3"/>
        <v>-1420</v>
      </c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17.399999999999999" customHeight="1" x14ac:dyDescent="0.3">
      <c r="A29" s="45" t="s">
        <v>74</v>
      </c>
      <c r="B29" s="36" t="s">
        <v>75</v>
      </c>
      <c r="C29" s="50">
        <v>-100</v>
      </c>
      <c r="D29" s="38">
        <v>0</v>
      </c>
      <c r="E29" s="38">
        <v>-100</v>
      </c>
      <c r="F29" s="50">
        <v>-35.700000000000003</v>
      </c>
      <c r="G29" s="50">
        <v>-100</v>
      </c>
      <c r="H29" s="38">
        <v>-128</v>
      </c>
      <c r="I29" s="47">
        <v>-100</v>
      </c>
      <c r="J29" s="37">
        <v>0</v>
      </c>
      <c r="K29" s="46">
        <v>-280</v>
      </c>
      <c r="L29" s="39">
        <v>0</v>
      </c>
      <c r="M29" s="51">
        <v>-100</v>
      </c>
      <c r="N29" s="37">
        <v>-104.95</v>
      </c>
      <c r="O29" s="46">
        <v>-280</v>
      </c>
      <c r="P29" s="39">
        <v>-80.099999999999994</v>
      </c>
      <c r="Q29" s="51">
        <v>-380</v>
      </c>
      <c r="R29" s="37">
        <v>-231.66</v>
      </c>
      <c r="S29" s="40">
        <v>-380</v>
      </c>
      <c r="T29" s="39">
        <v>-267</v>
      </c>
      <c r="U29" s="41">
        <v>-330</v>
      </c>
      <c r="V29" s="50">
        <v>-463.42</v>
      </c>
      <c r="W29" s="46">
        <v>-330</v>
      </c>
      <c r="X29" s="47">
        <v>-457.12</v>
      </c>
      <c r="Y29" s="51">
        <v>-150</v>
      </c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7.399999999999999" customHeight="1" x14ac:dyDescent="0.3">
      <c r="A30" s="45" t="s">
        <v>76</v>
      </c>
      <c r="B30" s="36" t="s">
        <v>77</v>
      </c>
      <c r="C30" s="50">
        <v>-350</v>
      </c>
      <c r="D30" s="38">
        <v>-350.28</v>
      </c>
      <c r="E30" s="38">
        <v>-350</v>
      </c>
      <c r="F30" s="50">
        <v>-74.05</v>
      </c>
      <c r="G30" s="50">
        <v>-350</v>
      </c>
      <c r="H30" s="38">
        <v>-336.89</v>
      </c>
      <c r="I30" s="47">
        <v>-300</v>
      </c>
      <c r="J30" s="50">
        <v>-207.3</v>
      </c>
      <c r="K30" s="46">
        <v>-350</v>
      </c>
      <c r="L30" s="39">
        <v>0</v>
      </c>
      <c r="M30" s="51">
        <v>-250</v>
      </c>
      <c r="N30" s="37">
        <v>-269.14</v>
      </c>
      <c r="O30" s="46">
        <v>-100</v>
      </c>
      <c r="P30" s="39">
        <v>-227.5</v>
      </c>
      <c r="Q30" s="51">
        <v>-100</v>
      </c>
      <c r="R30" s="37">
        <v>-192.75</v>
      </c>
      <c r="S30" s="40">
        <v>-100</v>
      </c>
      <c r="T30" s="39">
        <v>-55.95</v>
      </c>
      <c r="U30" s="41">
        <v>-200</v>
      </c>
      <c r="V30" s="50">
        <v>-174.6</v>
      </c>
      <c r="W30" s="46">
        <v>-200</v>
      </c>
      <c r="X30" s="47">
        <v>-123.9</v>
      </c>
      <c r="Y30" s="51">
        <v>-100</v>
      </c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ht="17.399999999999999" customHeight="1" x14ac:dyDescent="0.3">
      <c r="A31" s="45" t="s">
        <v>78</v>
      </c>
      <c r="B31" s="36" t="s">
        <v>79</v>
      </c>
      <c r="C31" s="50">
        <f>SUM(C32:C36)</f>
        <v>-1300</v>
      </c>
      <c r="D31" s="38">
        <f>SUM(D32:D36)</f>
        <v>-219.8</v>
      </c>
      <c r="E31" s="38">
        <f>SUM(E32:E36)</f>
        <v>-1250</v>
      </c>
      <c r="F31" s="50">
        <v>0</v>
      </c>
      <c r="G31" s="50">
        <f t="shared" ref="G31:Y31" si="4">SUM(G32:G36)</f>
        <v>-1250</v>
      </c>
      <c r="H31" s="38">
        <f t="shared" si="4"/>
        <v>0</v>
      </c>
      <c r="I31" s="47">
        <f t="shared" si="4"/>
        <v>-650</v>
      </c>
      <c r="J31" s="37">
        <f t="shared" si="4"/>
        <v>0</v>
      </c>
      <c r="K31" s="46">
        <f t="shared" si="4"/>
        <v>-1250</v>
      </c>
      <c r="L31" s="47">
        <f t="shared" si="4"/>
        <v>-797.40000000000009</v>
      </c>
      <c r="M31" s="51">
        <f t="shared" si="4"/>
        <v>-850</v>
      </c>
      <c r="N31" s="37">
        <f t="shared" si="4"/>
        <v>-630.65</v>
      </c>
      <c r="O31" s="46">
        <f t="shared" si="4"/>
        <v>-800</v>
      </c>
      <c r="P31" s="39">
        <f t="shared" si="4"/>
        <v>-708.01</v>
      </c>
      <c r="Q31" s="51">
        <f t="shared" si="4"/>
        <v>-1150</v>
      </c>
      <c r="R31" s="37">
        <f t="shared" si="4"/>
        <v>-930.85</v>
      </c>
      <c r="S31" s="40">
        <f t="shared" si="4"/>
        <v>-980</v>
      </c>
      <c r="T31" s="39">
        <f t="shared" si="4"/>
        <v>-725</v>
      </c>
      <c r="U31" s="41">
        <f t="shared" si="4"/>
        <v>-800</v>
      </c>
      <c r="V31" s="50">
        <f t="shared" si="4"/>
        <v>-197.75</v>
      </c>
      <c r="W31" s="46">
        <f t="shared" si="4"/>
        <v>-550</v>
      </c>
      <c r="X31" s="47">
        <f t="shared" si="4"/>
        <v>-648.30000000000007</v>
      </c>
      <c r="Y31" s="51">
        <f t="shared" si="4"/>
        <v>-600</v>
      </c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s="63" customFormat="1" ht="17.399999999999999" customHeight="1" x14ac:dyDescent="0.3">
      <c r="A32" s="52" t="s">
        <v>80</v>
      </c>
      <c r="B32" s="53" t="s">
        <v>81</v>
      </c>
      <c r="C32" s="54">
        <v>-600</v>
      </c>
      <c r="D32" s="55">
        <v>-219.8</v>
      </c>
      <c r="E32" s="55">
        <v>-600</v>
      </c>
      <c r="F32" s="54">
        <v>0</v>
      </c>
      <c r="G32" s="54">
        <v>-600</v>
      </c>
      <c r="H32" s="55">
        <v>0</v>
      </c>
      <c r="I32" s="56">
        <v>0</v>
      </c>
      <c r="J32" s="57">
        <v>0</v>
      </c>
      <c r="K32" s="58">
        <v>-600</v>
      </c>
      <c r="L32" s="56">
        <v>0</v>
      </c>
      <c r="M32" s="59">
        <v>-300</v>
      </c>
      <c r="N32" s="57">
        <v>-630.65</v>
      </c>
      <c r="O32" s="58">
        <v>-450</v>
      </c>
      <c r="P32" s="56">
        <v>-218.65</v>
      </c>
      <c r="Q32" s="59">
        <v>-450</v>
      </c>
      <c r="R32" s="57">
        <v>-538.65</v>
      </c>
      <c r="S32" s="60">
        <v>-450</v>
      </c>
      <c r="T32" s="56">
        <v>-445.3</v>
      </c>
      <c r="U32" s="61">
        <v>-450</v>
      </c>
      <c r="V32" s="54">
        <v>-197.75</v>
      </c>
      <c r="W32" s="58">
        <v>-200</v>
      </c>
      <c r="X32" s="62">
        <v>-524.45000000000005</v>
      </c>
      <c r="Y32" s="59">
        <v>-350</v>
      </c>
    </row>
    <row r="33" spans="1:1024" ht="17.399999999999999" customHeight="1" x14ac:dyDescent="0.3">
      <c r="A33" s="52" t="s">
        <v>82</v>
      </c>
      <c r="B33" s="53" t="s">
        <v>83</v>
      </c>
      <c r="C33" s="54">
        <v>-500</v>
      </c>
      <c r="D33" s="55">
        <v>0</v>
      </c>
      <c r="E33" s="55">
        <v>-500</v>
      </c>
      <c r="F33" s="54">
        <v>0</v>
      </c>
      <c r="G33" s="54">
        <v>-500</v>
      </c>
      <c r="H33" s="55">
        <v>0</v>
      </c>
      <c r="I33" s="62">
        <v>-500</v>
      </c>
      <c r="J33" s="57">
        <v>0</v>
      </c>
      <c r="K33" s="58">
        <v>-500</v>
      </c>
      <c r="L33" s="62">
        <v>-532.70000000000005</v>
      </c>
      <c r="M33" s="59">
        <v>-500</v>
      </c>
      <c r="N33" s="57">
        <v>0</v>
      </c>
      <c r="O33" s="58">
        <v>-300</v>
      </c>
      <c r="P33" s="56">
        <v>-489.36</v>
      </c>
      <c r="Q33" s="59">
        <v>-650</v>
      </c>
      <c r="R33" s="57">
        <v>-282.8</v>
      </c>
      <c r="S33" s="60">
        <v>-380</v>
      </c>
      <c r="T33" s="56">
        <v>-279.7</v>
      </c>
      <c r="U33" s="61">
        <v>-200</v>
      </c>
      <c r="V33" s="57">
        <v>0</v>
      </c>
      <c r="W33" s="58">
        <v>-200</v>
      </c>
      <c r="X33" s="56">
        <v>0</v>
      </c>
      <c r="Y33" s="59">
        <v>-100</v>
      </c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17.399999999999999" customHeight="1" x14ac:dyDescent="0.3">
      <c r="A34" s="52" t="s">
        <v>84</v>
      </c>
      <c r="B34" s="53" t="s">
        <v>85</v>
      </c>
      <c r="C34" s="57">
        <v>-100</v>
      </c>
      <c r="D34" s="55">
        <v>0</v>
      </c>
      <c r="E34" s="55">
        <v>-100</v>
      </c>
      <c r="F34" s="57">
        <v>0</v>
      </c>
      <c r="G34" s="57">
        <v>-100</v>
      </c>
      <c r="H34" s="55">
        <v>0</v>
      </c>
      <c r="I34" s="56">
        <v>-100</v>
      </c>
      <c r="J34" s="57">
        <v>0</v>
      </c>
      <c r="K34" s="60">
        <v>-100</v>
      </c>
      <c r="L34" s="56">
        <v>0</v>
      </c>
      <c r="M34" s="61">
        <v>0</v>
      </c>
      <c r="N34" s="57">
        <v>0</v>
      </c>
      <c r="O34" s="60">
        <v>0</v>
      </c>
      <c r="P34" s="56">
        <v>0</v>
      </c>
      <c r="Q34" s="61">
        <v>0</v>
      </c>
      <c r="R34" s="57">
        <v>0</v>
      </c>
      <c r="S34" s="60">
        <v>-100</v>
      </c>
      <c r="T34" s="56">
        <v>0</v>
      </c>
      <c r="U34" s="61">
        <v>-100</v>
      </c>
      <c r="V34" s="57">
        <v>0</v>
      </c>
      <c r="W34" s="58">
        <v>-100</v>
      </c>
      <c r="X34" s="62">
        <v>-59.85</v>
      </c>
      <c r="Y34" s="59">
        <v>-100</v>
      </c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ht="17.399999999999999" customHeight="1" x14ac:dyDescent="0.3">
      <c r="A35" s="52" t="s">
        <v>86</v>
      </c>
      <c r="B35" s="53" t="s">
        <v>87</v>
      </c>
      <c r="C35" s="54">
        <v>-100</v>
      </c>
      <c r="D35" s="55">
        <v>0</v>
      </c>
      <c r="E35" s="55">
        <v>-50</v>
      </c>
      <c r="F35" s="54">
        <v>0</v>
      </c>
      <c r="G35" s="54">
        <v>-50</v>
      </c>
      <c r="H35" s="55">
        <v>0</v>
      </c>
      <c r="I35" s="62">
        <v>-50</v>
      </c>
      <c r="J35" s="57">
        <v>0</v>
      </c>
      <c r="K35" s="58">
        <v>-50</v>
      </c>
      <c r="L35" s="56">
        <v>0</v>
      </c>
      <c r="M35" s="59">
        <v>-50</v>
      </c>
      <c r="N35" s="57">
        <v>0</v>
      </c>
      <c r="O35" s="58">
        <v>-50</v>
      </c>
      <c r="P35" s="56">
        <v>0</v>
      </c>
      <c r="Q35" s="59">
        <v>-50</v>
      </c>
      <c r="R35" s="57">
        <v>-109.4</v>
      </c>
      <c r="S35" s="60">
        <v>-50</v>
      </c>
      <c r="T35" s="56">
        <v>0</v>
      </c>
      <c r="U35" s="61">
        <v>-50</v>
      </c>
      <c r="V35" s="57">
        <v>0</v>
      </c>
      <c r="W35" s="58">
        <v>-50</v>
      </c>
      <c r="X35" s="62">
        <v>-45</v>
      </c>
      <c r="Y35" s="59">
        <v>-50</v>
      </c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ht="17.399999999999999" customHeight="1" x14ac:dyDescent="0.3">
      <c r="A36" s="52" t="s">
        <v>88</v>
      </c>
      <c r="B36" s="53" t="s">
        <v>89</v>
      </c>
      <c r="C36" s="57">
        <v>0</v>
      </c>
      <c r="D36" s="55">
        <v>0</v>
      </c>
      <c r="E36" s="55">
        <v>0</v>
      </c>
      <c r="F36" s="57">
        <v>0</v>
      </c>
      <c r="G36" s="57">
        <v>0</v>
      </c>
      <c r="H36" s="55">
        <v>0</v>
      </c>
      <c r="I36" s="56">
        <v>0</v>
      </c>
      <c r="J36" s="57">
        <v>0</v>
      </c>
      <c r="K36" s="60">
        <v>0</v>
      </c>
      <c r="L36" s="56">
        <v>-264.7</v>
      </c>
      <c r="M36" s="61">
        <v>0</v>
      </c>
      <c r="N36" s="57">
        <v>0</v>
      </c>
      <c r="O36" s="60">
        <v>0</v>
      </c>
      <c r="P36" s="56">
        <v>0</v>
      </c>
      <c r="Q36" s="61">
        <v>0</v>
      </c>
      <c r="R36" s="57">
        <v>0</v>
      </c>
      <c r="S36" s="60">
        <v>0</v>
      </c>
      <c r="T36" s="56">
        <v>0</v>
      </c>
      <c r="U36" s="61">
        <v>0</v>
      </c>
      <c r="V36" s="57">
        <v>0</v>
      </c>
      <c r="W36" s="60">
        <v>0</v>
      </c>
      <c r="X36" s="62">
        <v>-19</v>
      </c>
      <c r="Y36" s="61">
        <v>0</v>
      </c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ht="17.399999999999999" customHeight="1" x14ac:dyDescent="0.3">
      <c r="A37" s="45" t="s">
        <v>90</v>
      </c>
      <c r="B37" s="36" t="s">
        <v>91</v>
      </c>
      <c r="C37" s="50">
        <v>-430</v>
      </c>
      <c r="D37" s="38">
        <v>-495</v>
      </c>
      <c r="E37" s="38">
        <v>-430</v>
      </c>
      <c r="F37" s="50">
        <v>-230</v>
      </c>
      <c r="G37" s="50">
        <v>-430</v>
      </c>
      <c r="H37" s="38">
        <v>0</v>
      </c>
      <c r="I37" s="47">
        <v>-430</v>
      </c>
      <c r="J37" s="50">
        <v>-50</v>
      </c>
      <c r="K37" s="46">
        <v>-390</v>
      </c>
      <c r="L37" s="47">
        <v>-390</v>
      </c>
      <c r="M37" s="51">
        <v>-390</v>
      </c>
      <c r="N37" s="37">
        <v>-390</v>
      </c>
      <c r="O37" s="46">
        <v>-360</v>
      </c>
      <c r="P37" s="39">
        <v>-245</v>
      </c>
      <c r="Q37" s="51">
        <v>-360</v>
      </c>
      <c r="R37" s="37">
        <v>-335</v>
      </c>
      <c r="S37" s="40">
        <v>-360</v>
      </c>
      <c r="T37" s="39">
        <v>-360</v>
      </c>
      <c r="U37" s="41">
        <v>-365</v>
      </c>
      <c r="V37" s="50">
        <v>-380</v>
      </c>
      <c r="W37" s="46">
        <v>-365</v>
      </c>
      <c r="X37" s="47">
        <v>-335</v>
      </c>
      <c r="Y37" s="51">
        <v>-365</v>
      </c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ht="17.399999999999999" customHeight="1" x14ac:dyDescent="0.3">
      <c r="A38" s="45" t="s">
        <v>92</v>
      </c>
      <c r="B38" s="36" t="s">
        <v>93</v>
      </c>
      <c r="C38" s="50">
        <v>-250</v>
      </c>
      <c r="D38" s="38">
        <v>-83.85</v>
      </c>
      <c r="E38" s="38">
        <v>-250</v>
      </c>
      <c r="F38" s="50">
        <v>-7.4</v>
      </c>
      <c r="G38" s="50">
        <v>-250</v>
      </c>
      <c r="H38" s="38">
        <v>-29.2</v>
      </c>
      <c r="I38" s="47">
        <v>-250</v>
      </c>
      <c r="J38" s="37">
        <v>0</v>
      </c>
      <c r="K38" s="46">
        <v>-250</v>
      </c>
      <c r="L38" s="39">
        <v>0</v>
      </c>
      <c r="M38" s="51">
        <v>-50</v>
      </c>
      <c r="N38" s="37">
        <v>-61.67</v>
      </c>
      <c r="O38" s="46">
        <v>-50</v>
      </c>
      <c r="P38" s="39">
        <v>0</v>
      </c>
      <c r="Q38" s="51">
        <v>-50</v>
      </c>
      <c r="R38" s="37">
        <v>-329.96</v>
      </c>
      <c r="S38" s="40">
        <v>-250</v>
      </c>
      <c r="T38" s="39">
        <v>-21.76</v>
      </c>
      <c r="U38" s="41">
        <v>-50</v>
      </c>
      <c r="V38" s="50">
        <v>-23.08</v>
      </c>
      <c r="W38" s="46">
        <v>-50</v>
      </c>
      <c r="X38" s="47">
        <v>-122.67</v>
      </c>
      <c r="Y38" s="51">
        <v>-50</v>
      </c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ht="17.399999999999999" customHeight="1" x14ac:dyDescent="0.3">
      <c r="A39" s="45" t="s">
        <v>94</v>
      </c>
      <c r="B39" s="36" t="s">
        <v>95</v>
      </c>
      <c r="C39" s="50">
        <v>-50</v>
      </c>
      <c r="D39" s="38">
        <v>-20</v>
      </c>
      <c r="E39" s="38">
        <v>-50</v>
      </c>
      <c r="F39" s="50">
        <v>0</v>
      </c>
      <c r="G39" s="50">
        <v>-50</v>
      </c>
      <c r="H39" s="38">
        <v>0</v>
      </c>
      <c r="I39" s="47">
        <v>-50</v>
      </c>
      <c r="J39" s="37">
        <v>0</v>
      </c>
      <c r="K39" s="46">
        <v>-50</v>
      </c>
      <c r="L39" s="39">
        <v>0</v>
      </c>
      <c r="M39" s="51">
        <v>-50</v>
      </c>
      <c r="N39" s="37">
        <v>0</v>
      </c>
      <c r="O39" s="46">
        <v>-50</v>
      </c>
      <c r="P39" s="39">
        <v>0</v>
      </c>
      <c r="Q39" s="51">
        <v>-50</v>
      </c>
      <c r="R39" s="37">
        <v>0</v>
      </c>
      <c r="S39" s="40">
        <v>-50</v>
      </c>
      <c r="T39" s="39">
        <v>-118.4</v>
      </c>
      <c r="U39" s="41">
        <v>-50</v>
      </c>
      <c r="V39" s="37">
        <v>0</v>
      </c>
      <c r="W39" s="46">
        <v>-50</v>
      </c>
      <c r="X39" s="39">
        <v>0</v>
      </c>
      <c r="Y39" s="51">
        <v>-50</v>
      </c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17.399999999999999" customHeight="1" x14ac:dyDescent="0.3">
      <c r="A40" s="45" t="s">
        <v>96</v>
      </c>
      <c r="B40" s="36" t="s">
        <v>97</v>
      </c>
      <c r="C40" s="50">
        <v>-600</v>
      </c>
      <c r="D40" s="38">
        <v>-209.45</v>
      </c>
      <c r="E40" s="38">
        <v>-600</v>
      </c>
      <c r="F40" s="50">
        <v>-358.75</v>
      </c>
      <c r="G40" s="50">
        <v>-200</v>
      </c>
      <c r="H40" s="38">
        <v>0</v>
      </c>
      <c r="I40" s="47">
        <v>-200</v>
      </c>
      <c r="J40" s="50">
        <v>-26.64</v>
      </c>
      <c r="K40" s="46">
        <v>-100</v>
      </c>
      <c r="L40" s="47">
        <v>-50.95</v>
      </c>
      <c r="M40" s="51">
        <v>-100</v>
      </c>
      <c r="N40" s="37">
        <v>-1471.81</v>
      </c>
      <c r="O40" s="46">
        <v>-100</v>
      </c>
      <c r="P40" s="39">
        <v>0</v>
      </c>
      <c r="Q40" s="51">
        <v>-100</v>
      </c>
      <c r="R40" s="37">
        <v>-302.79000000000002</v>
      </c>
      <c r="S40" s="40">
        <v>-575</v>
      </c>
      <c r="T40" s="39">
        <v>-124.25</v>
      </c>
      <c r="U40" s="41">
        <v>-100</v>
      </c>
      <c r="V40" s="50">
        <v>-447.52</v>
      </c>
      <c r="W40" s="46">
        <v>-200</v>
      </c>
      <c r="X40" s="47">
        <v>-196.23</v>
      </c>
      <c r="Y40" s="51">
        <v>-100</v>
      </c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ht="17.399999999999999" customHeight="1" x14ac:dyDescent="0.3">
      <c r="A41" s="45" t="s">
        <v>98</v>
      </c>
      <c r="B41" s="36" t="s">
        <v>99</v>
      </c>
      <c r="C41" s="50">
        <v>-65</v>
      </c>
      <c r="D41" s="38">
        <v>-62.7</v>
      </c>
      <c r="E41" s="38">
        <v>-65</v>
      </c>
      <c r="F41" s="50">
        <v>-62.9</v>
      </c>
      <c r="G41" s="50">
        <v>-65</v>
      </c>
      <c r="H41" s="38">
        <v>-60.9</v>
      </c>
      <c r="I41" s="47">
        <v>-65</v>
      </c>
      <c r="J41" s="50">
        <v>-60</v>
      </c>
      <c r="K41" s="46">
        <v>-65</v>
      </c>
      <c r="L41" s="47">
        <v>-60.8</v>
      </c>
      <c r="M41" s="51">
        <v>-65</v>
      </c>
      <c r="N41" s="37">
        <v>-64.599999999999994</v>
      </c>
      <c r="O41" s="46">
        <v>-60</v>
      </c>
      <c r="P41" s="39">
        <v>-62.4</v>
      </c>
      <c r="Q41" s="51">
        <v>-60</v>
      </c>
      <c r="R41" s="37">
        <v>-64.400000000000006</v>
      </c>
      <c r="S41" s="40">
        <v>-60</v>
      </c>
      <c r="T41" s="39">
        <v>-45.1</v>
      </c>
      <c r="U41" s="41">
        <v>-5</v>
      </c>
      <c r="V41" s="50">
        <v>-5</v>
      </c>
      <c r="W41" s="46">
        <v>-5</v>
      </c>
      <c r="X41" s="47">
        <v>-5</v>
      </c>
      <c r="Y41" s="51">
        <v>-5</v>
      </c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s="72" customFormat="1" ht="17.399999999999999" customHeight="1" x14ac:dyDescent="0.3">
      <c r="A42" s="64" t="s">
        <v>100</v>
      </c>
      <c r="B42" s="65" t="s">
        <v>101</v>
      </c>
      <c r="C42" s="66">
        <v>0</v>
      </c>
      <c r="D42" s="67">
        <v>-198.92</v>
      </c>
      <c r="E42" s="67">
        <v>0</v>
      </c>
      <c r="F42" s="66">
        <v>-815.88</v>
      </c>
      <c r="G42" s="66">
        <v>0</v>
      </c>
      <c r="H42" s="67">
        <v>380.37</v>
      </c>
      <c r="I42" s="68">
        <v>0</v>
      </c>
      <c r="J42" s="66">
        <v>-1443.65</v>
      </c>
      <c r="K42" s="69">
        <v>0</v>
      </c>
      <c r="L42" s="68">
        <v>-147.1</v>
      </c>
      <c r="M42" s="70">
        <v>0</v>
      </c>
      <c r="N42" s="66">
        <v>0</v>
      </c>
      <c r="O42" s="69">
        <v>0</v>
      </c>
      <c r="P42" s="68">
        <v>0</v>
      </c>
      <c r="Q42" s="70">
        <v>0</v>
      </c>
      <c r="R42" s="66">
        <v>0</v>
      </c>
      <c r="S42" s="69">
        <v>0</v>
      </c>
      <c r="T42" s="68">
        <v>15</v>
      </c>
      <c r="U42" s="70">
        <v>0</v>
      </c>
      <c r="V42" s="71">
        <v>-234</v>
      </c>
      <c r="W42" s="69">
        <v>0</v>
      </c>
      <c r="X42" s="68">
        <v>0</v>
      </c>
      <c r="Y42" s="70">
        <v>0</v>
      </c>
    </row>
    <row r="43" spans="1:1024" ht="17.399999999999999" customHeight="1" x14ac:dyDescent="0.3">
      <c r="A43" s="73" t="s">
        <v>102</v>
      </c>
      <c r="B43" s="74" t="s">
        <v>103</v>
      </c>
      <c r="C43" s="27">
        <v>0</v>
      </c>
      <c r="D43" s="31">
        <v>-2853</v>
      </c>
      <c r="E43" s="31">
        <v>-2853</v>
      </c>
      <c r="F43" s="27">
        <v>0</v>
      </c>
      <c r="G43" s="27">
        <v>0</v>
      </c>
      <c r="H43" s="31">
        <v>2853</v>
      </c>
      <c r="I43" s="28">
        <v>0</v>
      </c>
      <c r="J43" s="27">
        <v>0</v>
      </c>
      <c r="K43" s="34">
        <v>0</v>
      </c>
      <c r="L43" s="28">
        <v>0</v>
      </c>
      <c r="M43" s="33">
        <v>0</v>
      </c>
      <c r="N43" s="27">
        <v>0</v>
      </c>
      <c r="O43" s="32">
        <v>0</v>
      </c>
      <c r="P43" s="28">
        <v>0</v>
      </c>
      <c r="Q43" s="33">
        <v>0</v>
      </c>
      <c r="R43" s="27">
        <v>0</v>
      </c>
      <c r="S43" s="32">
        <v>0</v>
      </c>
      <c r="T43" s="28">
        <v>0</v>
      </c>
      <c r="U43" s="33">
        <v>0</v>
      </c>
      <c r="V43" s="43">
        <v>0</v>
      </c>
      <c r="W43" s="34">
        <v>0</v>
      </c>
      <c r="X43" s="28">
        <v>0</v>
      </c>
      <c r="Y43" s="33">
        <v>0</v>
      </c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s="81" customFormat="1" ht="17.399999999999999" customHeight="1" x14ac:dyDescent="0.3">
      <c r="A44" s="85" t="s">
        <v>104</v>
      </c>
      <c r="B44" s="85"/>
      <c r="C44" s="75">
        <f t="shared" ref="C44:Y44" si="5">C7 + SUM(C10:C11) + SUM(C14:C18) + SUM(C25:C28) + C42</f>
        <v>-1845</v>
      </c>
      <c r="D44" s="76">
        <f>D7 + SUM(D10:D11) + SUM(D14:D18) + SUM(D25:D28) + D42</f>
        <v>1555.83</v>
      </c>
      <c r="E44" s="76">
        <f t="shared" si="5"/>
        <v>-2295</v>
      </c>
      <c r="F44" s="75">
        <f t="shared" si="5"/>
        <v>-1133.7599999999998</v>
      </c>
      <c r="G44" s="75">
        <f t="shared" si="5"/>
        <v>-2315</v>
      </c>
      <c r="H44" s="76">
        <f t="shared" si="5"/>
        <v>3605.5200000000004</v>
      </c>
      <c r="I44" s="77">
        <f t="shared" si="5"/>
        <v>-149.36999999999989</v>
      </c>
      <c r="J44" s="75">
        <f t="shared" si="5"/>
        <v>-1458.4500000000016</v>
      </c>
      <c r="K44" s="78">
        <f t="shared" si="5"/>
        <v>-1500</v>
      </c>
      <c r="L44" s="76">
        <f t="shared" si="5"/>
        <v>1257.17</v>
      </c>
      <c r="M44" s="77">
        <f t="shared" si="5"/>
        <v>-455</v>
      </c>
      <c r="N44" s="75">
        <f t="shared" si="5"/>
        <v>-972.39999999999964</v>
      </c>
      <c r="O44" s="78">
        <f t="shared" si="5"/>
        <v>0</v>
      </c>
      <c r="P44" s="76">
        <f t="shared" si="5"/>
        <v>425.92999999999961</v>
      </c>
      <c r="Q44" s="77">
        <f t="shared" si="5"/>
        <v>-1050</v>
      </c>
      <c r="R44" s="79">
        <f t="shared" si="5"/>
        <v>-179.90000000000282</v>
      </c>
      <c r="S44" s="78">
        <f t="shared" si="5"/>
        <v>-1005</v>
      </c>
      <c r="T44" s="80">
        <f t="shared" si="5"/>
        <v>1719.4499999999998</v>
      </c>
      <c r="U44" s="77">
        <f t="shared" si="5"/>
        <v>0</v>
      </c>
      <c r="V44" s="79">
        <f t="shared" si="5"/>
        <v>281.4699999999998</v>
      </c>
      <c r="W44" s="78">
        <f t="shared" si="5"/>
        <v>0</v>
      </c>
      <c r="X44" s="80">
        <f t="shared" si="5"/>
        <v>-777.14999999999873</v>
      </c>
      <c r="Y44" s="77">
        <f t="shared" si="5"/>
        <v>-70</v>
      </c>
    </row>
    <row r="45" spans="1:1024" ht="17.399999999999999" customHeight="1" x14ac:dyDescent="0.3">
      <c r="A45" s="86" t="s">
        <v>105</v>
      </c>
      <c r="B45" s="86"/>
      <c r="C45" s="82">
        <f>C5+C44+C43</f>
        <v>4220.0600000000004</v>
      </c>
      <c r="D45" s="38">
        <f>D5+D44+D43</f>
        <v>6065.0599999999995</v>
      </c>
      <c r="E45" s="38">
        <f>E5+E44+E43</f>
        <v>2214.2299999999996</v>
      </c>
      <c r="F45" s="82">
        <v>7362.23</v>
      </c>
      <c r="G45" s="82">
        <f t="shared" ref="G45:Y45" si="6">G5+G44+G43</f>
        <v>5937.8899999999994</v>
      </c>
      <c r="H45" s="38">
        <f t="shared" si="6"/>
        <v>8252.89</v>
      </c>
      <c r="I45" s="39">
        <f t="shared" si="6"/>
        <v>1645</v>
      </c>
      <c r="J45" s="82">
        <f t="shared" si="6"/>
        <v>1794.3699999999985</v>
      </c>
      <c r="K45" s="37">
        <f t="shared" si="6"/>
        <v>2000</v>
      </c>
      <c r="L45" s="38">
        <f t="shared" si="6"/>
        <v>3252.82</v>
      </c>
      <c r="M45" s="39">
        <f t="shared" si="6"/>
        <v>1540.65</v>
      </c>
      <c r="N45" s="82">
        <f t="shared" si="6"/>
        <v>1995.6500000000005</v>
      </c>
      <c r="O45" s="37">
        <f t="shared" si="6"/>
        <v>1500</v>
      </c>
      <c r="P45" s="38">
        <f t="shared" si="6"/>
        <v>2968.0499999999993</v>
      </c>
      <c r="Q45" s="39">
        <f t="shared" si="6"/>
        <v>1450</v>
      </c>
      <c r="R45" s="42">
        <f t="shared" si="6"/>
        <v>2542.1199999999972</v>
      </c>
      <c r="S45" s="37">
        <f t="shared" si="6"/>
        <v>495</v>
      </c>
      <c r="T45" s="83">
        <f t="shared" si="6"/>
        <v>2722.02</v>
      </c>
      <c r="U45" s="39">
        <f t="shared" si="6"/>
        <v>1500</v>
      </c>
      <c r="V45" s="42">
        <f t="shared" si="6"/>
        <v>972.56999999999982</v>
      </c>
      <c r="W45" s="37">
        <f t="shared" si="6"/>
        <v>1500</v>
      </c>
      <c r="X45" s="83">
        <f t="shared" si="6"/>
        <v>691.10000000000127</v>
      </c>
      <c r="Y45" s="39">
        <f t="shared" si="6"/>
        <v>1500</v>
      </c>
    </row>
    <row r="46" spans="1:1024" ht="17.399999999999999" customHeight="1" x14ac:dyDescent="0.3">
      <c r="A46"/>
      <c r="B46"/>
    </row>
    <row r="47" spans="1:1024" ht="17.399999999999999" customHeight="1" x14ac:dyDescent="0.3">
      <c r="A47" s="84" t="s">
        <v>106</v>
      </c>
      <c r="B47" s="2" t="s">
        <v>107</v>
      </c>
    </row>
    <row r="48" spans="1:1024" ht="17.399999999999999" customHeight="1" x14ac:dyDescent="0.3">
      <c r="A48" s="84" t="s">
        <v>108</v>
      </c>
      <c r="B48" s="2" t="s">
        <v>109</v>
      </c>
    </row>
    <row r="49" spans="1:2" ht="17.399999999999999" customHeight="1" x14ac:dyDescent="0.3">
      <c r="A49" s="84" t="s">
        <v>110</v>
      </c>
      <c r="B49" s="2" t="s">
        <v>111</v>
      </c>
    </row>
  </sheetData>
  <mergeCells count="2">
    <mergeCell ref="A44:B44"/>
    <mergeCell ref="A45:B45"/>
  </mergeCells>
  <printOptions horizontalCentered="1" verticalCentered="1"/>
  <pageMargins left="0.59027777777777801" right="0.59027777777777801" top="0.98402777777777795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ab 2026</vt:lpstr>
      <vt:lpstr>bis 2025</vt:lpstr>
      <vt:lpstr>'bis 2025'!_FilterDatenbank</vt:lpstr>
      <vt:lpstr>'bis 2025'!Druckbereich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Ehlers</dc:creator>
  <dc:description/>
  <cp:lastModifiedBy>SC</cp:lastModifiedBy>
  <cp:revision>6</cp:revision>
  <cp:lastPrinted>2024-03-14T22:08:45Z</cp:lastPrinted>
  <dcterms:created xsi:type="dcterms:W3CDTF">2012-09-30T07:47:37Z</dcterms:created>
  <dcterms:modified xsi:type="dcterms:W3CDTF">2026-01-15T16:36:36Z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